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" yWindow="-165" windowWidth="11415" windowHeight="7425" activeTab="3"/>
  </bookViews>
  <sheets>
    <sheet name="UPT. BINA 2014" sheetId="1" r:id="rId1"/>
    <sheet name="UPT. BINA 2015" sheetId="2" r:id="rId2"/>
    <sheet name="UPT. BINA 2016" sheetId="4" r:id="rId3"/>
    <sheet name="UPT. BINA 2017 " sheetId="5" r:id="rId4"/>
    <sheet name="UPT. BINA 2018" sheetId="6" r:id="rId5"/>
    <sheet name="UPT. BINA 2019" sheetId="7" r:id="rId6"/>
  </sheets>
  <definedNames>
    <definedName name="_xlnm.Print_Area" localSheetId="0">'UPT. BINA 2014'!$A$1:$AC$55</definedName>
    <definedName name="_xlnm.Print_Area" localSheetId="1">'UPT. BINA 2015'!$A$1:$AC$55</definedName>
    <definedName name="_xlnm.Print_Area" localSheetId="2">'UPT. BINA 2016'!$A$2:$AC$35</definedName>
    <definedName name="_xlnm.Print_Area" localSheetId="3">'UPT. BINA 2017 '!$A$2:$AC$35</definedName>
    <definedName name="_xlnm.Print_Area" localSheetId="4">'UPT. BINA 2018'!$A$2:$AC$35</definedName>
    <definedName name="_xlnm.Print_Area" localSheetId="5">'UPT. BINA 2019'!$A$2:$AC$35</definedName>
    <definedName name="_xlnm.Print_Titles" localSheetId="0">'UPT. BINA 2014'!$8:$12</definedName>
    <definedName name="_xlnm.Print_Titles" localSheetId="1">'UPT. BINA 2015'!$8:$12</definedName>
    <definedName name="_xlnm.Print_Titles" localSheetId="2">'UPT. BINA 2016'!$8:$12</definedName>
    <definedName name="_xlnm.Print_Titles" localSheetId="3">'UPT. BINA 2017 '!$8:$12</definedName>
    <definedName name="_xlnm.Print_Titles" localSheetId="4">'UPT. BINA 2018'!$8:$12</definedName>
    <definedName name="_xlnm.Print_Titles" localSheetId="5">'UPT. BINA 2019'!$8:$12</definedName>
  </definedNames>
  <calcPr calcId="145621"/>
</workbook>
</file>

<file path=xl/calcChain.xml><?xml version="1.0" encoding="utf-8"?>
<calcChain xmlns="http://schemas.openxmlformats.org/spreadsheetml/2006/main">
  <c r="H18" i="6" l="1"/>
  <c r="Z27" i="7"/>
  <c r="Y27" i="7"/>
  <c r="X27" i="7"/>
  <c r="V27" i="7"/>
  <c r="U27" i="7"/>
  <c r="T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AB26" i="7"/>
  <c r="AB27" i="7" s="1"/>
  <c r="AA26" i="7"/>
  <c r="AC26" i="7" s="1"/>
  <c r="AC27" i="7" s="1"/>
  <c r="W26" i="7"/>
  <c r="W27" i="7" s="1"/>
  <c r="S26" i="7"/>
  <c r="S27" i="7" s="1"/>
  <c r="Y24" i="7"/>
  <c r="Y28" i="7" s="1"/>
  <c r="X24" i="7"/>
  <c r="X28" i="7" s="1"/>
  <c r="V24" i="7"/>
  <c r="V28" i="7" s="1"/>
  <c r="U24" i="7"/>
  <c r="U28" i="7" s="1"/>
  <c r="R24" i="7"/>
  <c r="Q24" i="7"/>
  <c r="AB23" i="7"/>
  <c r="AB24" i="7" s="1"/>
  <c r="AA23" i="7"/>
  <c r="AC23" i="7" s="1"/>
  <c r="AC24" i="7" s="1"/>
  <c r="Z23" i="7"/>
  <c r="Z24" i="7" s="1"/>
  <c r="W23" i="7"/>
  <c r="W24" i="7" s="1"/>
  <c r="T23" i="7"/>
  <c r="T24" i="7" s="1"/>
  <c r="S23" i="7"/>
  <c r="S24" i="7" s="1"/>
  <c r="P23" i="7"/>
  <c r="P24" i="7" s="1"/>
  <c r="N23" i="7"/>
  <c r="N24" i="7" s="1"/>
  <c r="M23" i="7"/>
  <c r="M24" i="7" s="1"/>
  <c r="L23" i="7"/>
  <c r="L24" i="7" s="1"/>
  <c r="K23" i="7"/>
  <c r="K24" i="7" s="1"/>
  <c r="J23" i="7"/>
  <c r="J24" i="7" s="1"/>
  <c r="I23" i="7"/>
  <c r="I24" i="7" s="1"/>
  <c r="H23" i="7"/>
  <c r="H24" i="7" s="1"/>
  <c r="G23" i="7"/>
  <c r="G24" i="7" s="1"/>
  <c r="F23" i="7"/>
  <c r="F24" i="7" s="1"/>
  <c r="O22" i="7"/>
  <c r="O21" i="7"/>
  <c r="O20" i="7"/>
  <c r="O23" i="7" s="1"/>
  <c r="O24" i="7" s="1"/>
  <c r="Z18" i="7"/>
  <c r="W18" i="7"/>
  <c r="W28" i="7" s="1"/>
  <c r="T18" i="7"/>
  <c r="T28" i="7" s="1"/>
  <c r="P18" i="7"/>
  <c r="P28" i="7" s="1"/>
  <c r="N18" i="7"/>
  <c r="N28" i="7" s="1"/>
  <c r="M18" i="7"/>
  <c r="M28" i="7" s="1"/>
  <c r="L18" i="7"/>
  <c r="L28" i="7" s="1"/>
  <c r="K18" i="7"/>
  <c r="J18" i="7"/>
  <c r="I18" i="7"/>
  <c r="I28" i="7" s="1"/>
  <c r="H18" i="7"/>
  <c r="H28" i="7" s="1"/>
  <c r="G18" i="7"/>
  <c r="G28" i="7" s="1"/>
  <c r="F18" i="7"/>
  <c r="F28" i="7" s="1"/>
  <c r="R17" i="7"/>
  <c r="R18" i="7" s="1"/>
  <c r="Q17" i="7"/>
  <c r="Q18" i="7" s="1"/>
  <c r="O17" i="7"/>
  <c r="O16" i="7"/>
  <c r="O15" i="7"/>
  <c r="O14" i="7"/>
  <c r="A2" i="7"/>
  <c r="Z27" i="6"/>
  <c r="Y27" i="6"/>
  <c r="X27" i="6"/>
  <c r="V27" i="6"/>
  <c r="U27" i="6"/>
  <c r="T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AB26" i="6"/>
  <c r="AB27" i="6" s="1"/>
  <c r="AA26" i="6"/>
  <c r="AC26" i="6" s="1"/>
  <c r="AC27" i="6" s="1"/>
  <c r="W26" i="6"/>
  <c r="W27" i="6" s="1"/>
  <c r="S26" i="6"/>
  <c r="S27" i="6" s="1"/>
  <c r="Y24" i="6"/>
  <c r="Y28" i="6" s="1"/>
  <c r="X24" i="6"/>
  <c r="X28" i="6" s="1"/>
  <c r="V24" i="6"/>
  <c r="V28" i="6" s="1"/>
  <c r="U24" i="6"/>
  <c r="U28" i="6" s="1"/>
  <c r="R24" i="6"/>
  <c r="Q24" i="6"/>
  <c r="AB23" i="6"/>
  <c r="AC23" i="6" s="1"/>
  <c r="AC24" i="6" s="1"/>
  <c r="AA23" i="6"/>
  <c r="AA24" i="6" s="1"/>
  <c r="Z23" i="6"/>
  <c r="Z24" i="6" s="1"/>
  <c r="W23" i="6"/>
  <c r="W24" i="6" s="1"/>
  <c r="T23" i="6"/>
  <c r="T24" i="6" s="1"/>
  <c r="S23" i="6"/>
  <c r="S24" i="6" s="1"/>
  <c r="P23" i="6"/>
  <c r="P24" i="6" s="1"/>
  <c r="N23" i="6"/>
  <c r="N24" i="6" s="1"/>
  <c r="M23" i="6"/>
  <c r="M24" i="6" s="1"/>
  <c r="L23" i="6"/>
  <c r="L24" i="6" s="1"/>
  <c r="K23" i="6"/>
  <c r="K24" i="6" s="1"/>
  <c r="J23" i="6"/>
  <c r="J24" i="6" s="1"/>
  <c r="I23" i="6"/>
  <c r="I24" i="6" s="1"/>
  <c r="H23" i="6"/>
  <c r="H24" i="6" s="1"/>
  <c r="G23" i="6"/>
  <c r="G24" i="6" s="1"/>
  <c r="F23" i="6"/>
  <c r="F24" i="6" s="1"/>
  <c r="O22" i="6"/>
  <c r="O21" i="6"/>
  <c r="O20" i="6"/>
  <c r="O23" i="6" s="1"/>
  <c r="O24" i="6" s="1"/>
  <c r="Z18" i="6"/>
  <c r="W18" i="6"/>
  <c r="W28" i="6" s="1"/>
  <c r="T18" i="6"/>
  <c r="T28" i="6" s="1"/>
  <c r="P18" i="6"/>
  <c r="P28" i="6" s="1"/>
  <c r="N18" i="6"/>
  <c r="N28" i="6" s="1"/>
  <c r="M18" i="6"/>
  <c r="M28" i="6" s="1"/>
  <c r="L18" i="6"/>
  <c r="L28" i="6" s="1"/>
  <c r="K18" i="6"/>
  <c r="J18" i="6"/>
  <c r="J28" i="6" s="1"/>
  <c r="I18" i="6"/>
  <c r="G18" i="6"/>
  <c r="G28" i="6" s="1"/>
  <c r="F18" i="6"/>
  <c r="F28" i="6" s="1"/>
  <c r="R17" i="6"/>
  <c r="R18" i="6" s="1"/>
  <c r="Q17" i="6"/>
  <c r="Q18" i="6" s="1"/>
  <c r="O17" i="6"/>
  <c r="O16" i="6"/>
  <c r="O15" i="6"/>
  <c r="O14" i="6"/>
  <c r="A2" i="6"/>
  <c r="Z27" i="5"/>
  <c r="Y27" i="5"/>
  <c r="X27" i="5"/>
  <c r="V27" i="5"/>
  <c r="U27" i="5"/>
  <c r="T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AB26" i="5"/>
  <c r="AB27" i="5" s="1"/>
  <c r="AA26" i="5"/>
  <c r="AC26" i="5" s="1"/>
  <c r="AC27" i="5" s="1"/>
  <c r="W26" i="5"/>
  <c r="W27" i="5" s="1"/>
  <c r="S26" i="5"/>
  <c r="S27" i="5" s="1"/>
  <c r="Y24" i="5"/>
  <c r="Y28" i="5" s="1"/>
  <c r="X24" i="5"/>
  <c r="X28" i="5" s="1"/>
  <c r="V24" i="5"/>
  <c r="V28" i="5" s="1"/>
  <c r="U24" i="5"/>
  <c r="U28" i="5" s="1"/>
  <c r="R24" i="5"/>
  <c r="Q24" i="5"/>
  <c r="AB23" i="5"/>
  <c r="AC23" i="5" s="1"/>
  <c r="AC24" i="5" s="1"/>
  <c r="AA23" i="5"/>
  <c r="AA24" i="5" s="1"/>
  <c r="Z23" i="5"/>
  <c r="Z24" i="5" s="1"/>
  <c r="W23" i="5"/>
  <c r="W24" i="5" s="1"/>
  <c r="T23" i="5"/>
  <c r="T24" i="5" s="1"/>
  <c r="S23" i="5"/>
  <c r="S24" i="5" s="1"/>
  <c r="P23" i="5"/>
  <c r="P24" i="5" s="1"/>
  <c r="N23" i="5"/>
  <c r="N24" i="5" s="1"/>
  <c r="M23" i="5"/>
  <c r="M24" i="5" s="1"/>
  <c r="L23" i="5"/>
  <c r="L24" i="5" s="1"/>
  <c r="K23" i="5"/>
  <c r="K24" i="5" s="1"/>
  <c r="J23" i="5"/>
  <c r="J24" i="5" s="1"/>
  <c r="I23" i="5"/>
  <c r="I24" i="5" s="1"/>
  <c r="H23" i="5"/>
  <c r="H24" i="5" s="1"/>
  <c r="G23" i="5"/>
  <c r="G24" i="5" s="1"/>
  <c r="F23" i="5"/>
  <c r="F24" i="5" s="1"/>
  <c r="O22" i="5"/>
  <c r="O21" i="5"/>
  <c r="O20" i="5"/>
  <c r="O23" i="5" s="1"/>
  <c r="O24" i="5" s="1"/>
  <c r="Z18" i="5"/>
  <c r="W18" i="5"/>
  <c r="W28" i="5" s="1"/>
  <c r="T18" i="5"/>
  <c r="T28" i="5" s="1"/>
  <c r="P18" i="5"/>
  <c r="P28" i="5" s="1"/>
  <c r="N18" i="5"/>
  <c r="N28" i="5" s="1"/>
  <c r="M18" i="5"/>
  <c r="M28" i="5" s="1"/>
  <c r="L18" i="5"/>
  <c r="L28" i="5" s="1"/>
  <c r="K18" i="5"/>
  <c r="K28" i="5" s="1"/>
  <c r="J18" i="5"/>
  <c r="J28" i="5" s="1"/>
  <c r="I18" i="5"/>
  <c r="I28" i="5" s="1"/>
  <c r="H18" i="5"/>
  <c r="H28" i="5" s="1"/>
  <c r="G18" i="5"/>
  <c r="G28" i="5" s="1"/>
  <c r="F18" i="5"/>
  <c r="F28" i="5" s="1"/>
  <c r="R17" i="5"/>
  <c r="R18" i="5" s="1"/>
  <c r="Q17" i="5"/>
  <c r="Q18" i="5" s="1"/>
  <c r="O17" i="5"/>
  <c r="O16" i="5"/>
  <c r="O15" i="5"/>
  <c r="O14" i="5"/>
  <c r="A2" i="5"/>
  <c r="J28" i="7" l="1"/>
  <c r="K28" i="7"/>
  <c r="H28" i="6"/>
  <c r="K28" i="6"/>
  <c r="I28" i="6"/>
  <c r="Q28" i="7"/>
  <c r="AA18" i="7"/>
  <c r="S18" i="7"/>
  <c r="S28" i="7" s="1"/>
  <c r="R28" i="7"/>
  <c r="AB18" i="7"/>
  <c r="AB28" i="7" s="1"/>
  <c r="Z28" i="7"/>
  <c r="AA24" i="7"/>
  <c r="S17" i="7"/>
  <c r="AA27" i="7"/>
  <c r="O18" i="7"/>
  <c r="O28" i="7" s="1"/>
  <c r="Q28" i="6"/>
  <c r="AA18" i="6"/>
  <c r="S18" i="6"/>
  <c r="S28" i="6" s="1"/>
  <c r="R28" i="6"/>
  <c r="AB18" i="6"/>
  <c r="Z28" i="6"/>
  <c r="S17" i="6"/>
  <c r="AB24" i="6"/>
  <c r="AA27" i="6"/>
  <c r="O18" i="6"/>
  <c r="O28" i="6" s="1"/>
  <c r="Q28" i="5"/>
  <c r="AA18" i="5"/>
  <c r="S18" i="5"/>
  <c r="S28" i="5" s="1"/>
  <c r="R28" i="5"/>
  <c r="AB18" i="5"/>
  <c r="Z28" i="5"/>
  <c r="S17" i="5"/>
  <c r="AB24" i="5"/>
  <c r="AA27" i="5"/>
  <c r="O18" i="5"/>
  <c r="O28" i="5" s="1"/>
  <c r="Z27" i="4"/>
  <c r="Y27" i="4"/>
  <c r="X27" i="4"/>
  <c r="X28" i="4" s="1"/>
  <c r="V27" i="4"/>
  <c r="U27" i="4"/>
  <c r="T27" i="4"/>
  <c r="R27" i="4"/>
  <c r="Q27" i="4"/>
  <c r="P27" i="4"/>
  <c r="N27" i="4"/>
  <c r="M27" i="4"/>
  <c r="O27" i="4" s="1"/>
  <c r="L27" i="4"/>
  <c r="K27" i="4"/>
  <c r="J27" i="4"/>
  <c r="I27" i="4"/>
  <c r="H27" i="4"/>
  <c r="G27" i="4"/>
  <c r="F27" i="4"/>
  <c r="AB26" i="4"/>
  <c r="AC26" i="4" s="1"/>
  <c r="AC27" i="4" s="1"/>
  <c r="AA26" i="4"/>
  <c r="AA27" i="4" s="1"/>
  <c r="W26" i="4"/>
  <c r="W27" i="4" s="1"/>
  <c r="S26" i="4"/>
  <c r="S27" i="4" s="1"/>
  <c r="Y24" i="4"/>
  <c r="Y28" i="4" s="1"/>
  <c r="X24" i="4"/>
  <c r="V24" i="4"/>
  <c r="V28" i="4" s="1"/>
  <c r="U24" i="4"/>
  <c r="U28" i="4" s="1"/>
  <c r="R24" i="4"/>
  <c r="Q24" i="4"/>
  <c r="N24" i="4"/>
  <c r="M24" i="4"/>
  <c r="M28" i="4" s="1"/>
  <c r="J24" i="4"/>
  <c r="I24" i="4"/>
  <c r="I28" i="4" s="1"/>
  <c r="F24" i="4"/>
  <c r="AC23" i="4"/>
  <c r="AC24" i="4" s="1"/>
  <c r="AB23" i="4"/>
  <c r="AB24" i="4" s="1"/>
  <c r="AA23" i="4"/>
  <c r="AA24" i="4" s="1"/>
  <c r="Z23" i="4"/>
  <c r="Z24" i="4" s="1"/>
  <c r="W23" i="4"/>
  <c r="W24" i="4" s="1"/>
  <c r="T23" i="4"/>
  <c r="T24" i="4" s="1"/>
  <c r="T28" i="4" s="1"/>
  <c r="S23" i="4"/>
  <c r="S24" i="4" s="1"/>
  <c r="P23" i="4"/>
  <c r="P24" i="4" s="1"/>
  <c r="P28" i="4" s="1"/>
  <c r="N23" i="4"/>
  <c r="M23" i="4"/>
  <c r="L23" i="4"/>
  <c r="L24" i="4" s="1"/>
  <c r="L28" i="4" s="1"/>
  <c r="K23" i="4"/>
  <c r="K24" i="4" s="1"/>
  <c r="J23" i="4"/>
  <c r="I23" i="4"/>
  <c r="H23" i="4"/>
  <c r="H24" i="4" s="1"/>
  <c r="H28" i="4" s="1"/>
  <c r="G23" i="4"/>
  <c r="G24" i="4" s="1"/>
  <c r="F23" i="4"/>
  <c r="O22" i="4"/>
  <c r="O21" i="4"/>
  <c r="O20" i="4"/>
  <c r="O23" i="4" s="1"/>
  <c r="O24" i="4" s="1"/>
  <c r="Z18" i="4"/>
  <c r="Z28" i="4" s="1"/>
  <c r="W18" i="4"/>
  <c r="T18" i="4"/>
  <c r="R18" i="4"/>
  <c r="R28" i="4" s="1"/>
  <c r="P18" i="4"/>
  <c r="N18" i="4"/>
  <c r="N28" i="4" s="1"/>
  <c r="M18" i="4"/>
  <c r="L18" i="4"/>
  <c r="K18" i="4"/>
  <c r="K28" i="4" s="1"/>
  <c r="J18" i="4"/>
  <c r="J28" i="4" s="1"/>
  <c r="I18" i="4"/>
  <c r="H18" i="4"/>
  <c r="G18" i="4"/>
  <c r="G28" i="4" s="1"/>
  <c r="F18" i="4"/>
  <c r="F28" i="4" s="1"/>
  <c r="R17" i="4"/>
  <c r="Q17" i="4"/>
  <c r="Q18" i="4" s="1"/>
  <c r="O17" i="4"/>
  <c r="O16" i="4"/>
  <c r="O15" i="4"/>
  <c r="O14" i="4"/>
  <c r="A2" i="4"/>
  <c r="AA28" i="7" l="1"/>
  <c r="AC18" i="7"/>
  <c r="AC28" i="7" s="1"/>
  <c r="AA28" i="6"/>
  <c r="AC18" i="6"/>
  <c r="AC28" i="6" s="1"/>
  <c r="AB28" i="6"/>
  <c r="AA28" i="5"/>
  <c r="AC18" i="5"/>
  <c r="AC28" i="5" s="1"/>
  <c r="AB28" i="5"/>
  <c r="Q28" i="4"/>
  <c r="AA18" i="4"/>
  <c r="S18" i="4"/>
  <c r="S28" i="4" s="1"/>
  <c r="W28" i="4"/>
  <c r="AB27" i="4"/>
  <c r="O18" i="4"/>
  <c r="O28" i="4" s="1"/>
  <c r="AB18" i="4"/>
  <c r="S17" i="4"/>
  <c r="A2" i="2"/>
  <c r="AA28" i="4" l="1"/>
  <c r="AC18" i="4"/>
  <c r="AC28" i="4" s="1"/>
  <c r="AB28" i="4"/>
  <c r="W35" i="2"/>
  <c r="AB32" i="2"/>
  <c r="AA32" i="2"/>
  <c r="W16" i="2"/>
  <c r="W21" i="2" l="1"/>
  <c r="Z21" i="2"/>
  <c r="AA21" i="2"/>
  <c r="AC21" i="2" s="1"/>
  <c r="AB21" i="2"/>
  <c r="Z36" i="2"/>
  <c r="Y36" i="2"/>
  <c r="X36" i="2"/>
  <c r="W36" i="2"/>
  <c r="V36" i="2"/>
  <c r="U36" i="2"/>
  <c r="T36" i="2"/>
  <c r="R36" i="2"/>
  <c r="Q36" i="2"/>
  <c r="P36" i="2"/>
  <c r="N36" i="2"/>
  <c r="O36" i="2" s="1"/>
  <c r="M36" i="2"/>
  <c r="L36" i="2"/>
  <c r="K36" i="2"/>
  <c r="J36" i="2"/>
  <c r="I36" i="2"/>
  <c r="H36" i="2"/>
  <c r="G36" i="2"/>
  <c r="F36" i="2"/>
  <c r="AB35" i="2"/>
  <c r="AB36" i="2" s="1"/>
  <c r="AA35" i="2"/>
  <c r="S35" i="2"/>
  <c r="S36" i="2" s="1"/>
  <c r="Y33" i="2"/>
  <c r="Y37" i="2" s="1"/>
  <c r="X33" i="2"/>
  <c r="X37" i="2" s="1"/>
  <c r="V33" i="2"/>
  <c r="V37" i="2" s="1"/>
  <c r="U33" i="2"/>
  <c r="U37" i="2" s="1"/>
  <c r="R33" i="2"/>
  <c r="R37" i="2" s="1"/>
  <c r="Q33" i="2"/>
  <c r="Q37" i="2" s="1"/>
  <c r="N33" i="2"/>
  <c r="AC32" i="2"/>
  <c r="Z32" i="2"/>
  <c r="Z33" i="2" s="1"/>
  <c r="W32" i="2"/>
  <c r="T32" i="2"/>
  <c r="T33" i="2" s="1"/>
  <c r="S32" i="2"/>
  <c r="S33" i="2" s="1"/>
  <c r="P32" i="2"/>
  <c r="P33" i="2" s="1"/>
  <c r="N32" i="2"/>
  <c r="M32" i="2"/>
  <c r="M33" i="2" s="1"/>
  <c r="L32" i="2"/>
  <c r="L33" i="2" s="1"/>
  <c r="K32" i="2"/>
  <c r="J32" i="2"/>
  <c r="I32" i="2"/>
  <c r="I33" i="2" s="1"/>
  <c r="H32" i="2"/>
  <c r="H33" i="2" s="1"/>
  <c r="G32" i="2"/>
  <c r="G33" i="2" s="1"/>
  <c r="F32" i="2"/>
  <c r="F33" i="2" s="1"/>
  <c r="O31" i="2"/>
  <c r="O30" i="2"/>
  <c r="O29" i="2"/>
  <c r="O32" i="2" s="1"/>
  <c r="AB28" i="2"/>
  <c r="AA28" i="2"/>
  <c r="Z28" i="2"/>
  <c r="W28" i="2"/>
  <c r="T28" i="2"/>
  <c r="S28" i="2"/>
  <c r="P28" i="2"/>
  <c r="N28" i="2"/>
  <c r="M28" i="2"/>
  <c r="O28" i="2" s="1"/>
  <c r="L28" i="2"/>
  <c r="K28" i="2"/>
  <c r="K33" i="2" s="1"/>
  <c r="J28" i="2"/>
  <c r="J33" i="2" s="1"/>
  <c r="I28" i="2"/>
  <c r="H28" i="2"/>
  <c r="G28" i="2"/>
  <c r="F28" i="2"/>
  <c r="O27" i="2"/>
  <c r="O26" i="2"/>
  <c r="AB24" i="2"/>
  <c r="AA24" i="2"/>
  <c r="Z24" i="2"/>
  <c r="W24" i="2"/>
  <c r="T24" i="2"/>
  <c r="S24" i="2"/>
  <c r="P24" i="2"/>
  <c r="O24" i="2"/>
  <c r="L24" i="2"/>
  <c r="K24" i="2"/>
  <c r="J24" i="2"/>
  <c r="I24" i="2"/>
  <c r="T21" i="2"/>
  <c r="S21" i="2"/>
  <c r="P21" i="2"/>
  <c r="N21" i="2"/>
  <c r="N37" i="2" s="1"/>
  <c r="M21" i="2"/>
  <c r="L21" i="2"/>
  <c r="K21" i="2"/>
  <c r="J21" i="2"/>
  <c r="I21" i="2"/>
  <c r="H21" i="2"/>
  <c r="G21" i="2"/>
  <c r="F21" i="2"/>
  <c r="O20" i="2"/>
  <c r="O19" i="2"/>
  <c r="O18" i="2"/>
  <c r="AB16" i="2"/>
  <c r="AA16" i="2"/>
  <c r="T16" i="2"/>
  <c r="T37" i="2" s="1"/>
  <c r="S16" i="2"/>
  <c r="P16" i="2"/>
  <c r="P37" i="2" s="1"/>
  <c r="O16" i="2"/>
  <c r="N16" i="2"/>
  <c r="M16" i="2"/>
  <c r="L16" i="2"/>
  <c r="K16" i="2"/>
  <c r="J16" i="2"/>
  <c r="I16" i="2"/>
  <c r="H16" i="2"/>
  <c r="G16" i="2"/>
  <c r="F16" i="2"/>
  <c r="O15" i="2"/>
  <c r="O14" i="2"/>
  <c r="AC28" i="2" l="1"/>
  <c r="AC33" i="2" s="1"/>
  <c r="AC35" i="2"/>
  <c r="AC36" i="2" s="1"/>
  <c r="W33" i="2"/>
  <c r="W37" i="2" s="1"/>
  <c r="AB33" i="2"/>
  <c r="AB37" i="2" s="1"/>
  <c r="AC24" i="2"/>
  <c r="S37" i="2"/>
  <c r="Z37" i="2"/>
  <c r="AC16" i="2"/>
  <c r="F37" i="2"/>
  <c r="G37" i="2"/>
  <c r="K37" i="2"/>
  <c r="J37" i="2"/>
  <c r="H37" i="2"/>
  <c r="L37" i="2"/>
  <c r="I37" i="2"/>
  <c r="M37" i="2"/>
  <c r="O33" i="2"/>
  <c r="O21" i="2"/>
  <c r="O37" i="2" s="1"/>
  <c r="AA33" i="2"/>
  <c r="AA36" i="2"/>
  <c r="AB32" i="1"/>
  <c r="AA32" i="1"/>
  <c r="T32" i="1"/>
  <c r="AC37" i="2" l="1"/>
  <c r="AA37" i="2"/>
  <c r="O30" i="1"/>
  <c r="O31" i="1"/>
  <c r="M32" i="1"/>
  <c r="N32" i="1"/>
  <c r="G32" i="1"/>
  <c r="H32" i="1"/>
  <c r="I32" i="1"/>
  <c r="J32" i="1"/>
  <c r="K32" i="1"/>
  <c r="L32" i="1"/>
  <c r="P32" i="1"/>
  <c r="S32" i="1"/>
  <c r="W32" i="1"/>
  <c r="Z32" i="1"/>
  <c r="AC32" i="1"/>
  <c r="F32" i="1"/>
  <c r="AC35" i="1" l="1"/>
  <c r="AB35" i="1"/>
  <c r="AA35" i="1"/>
  <c r="S35" i="1"/>
  <c r="S36" i="1" s="1"/>
  <c r="Q36" i="1"/>
  <c r="R36" i="1"/>
  <c r="P36" i="1" l="1"/>
  <c r="L28" i="1" l="1"/>
  <c r="U36" i="1" l="1"/>
  <c r="V36" i="1"/>
  <c r="W36" i="1"/>
  <c r="X36" i="1"/>
  <c r="Y36" i="1"/>
  <c r="Z36" i="1"/>
  <c r="AA36" i="1"/>
  <c r="AB36" i="1"/>
  <c r="AC36" i="1"/>
  <c r="T36" i="1"/>
  <c r="L33" i="1" l="1"/>
  <c r="Q33" i="1"/>
  <c r="Q37" i="1" s="1"/>
  <c r="R33" i="1"/>
  <c r="R37" i="1" s="1"/>
  <c r="U33" i="1"/>
  <c r="V33" i="1"/>
  <c r="X33" i="1"/>
  <c r="Y33" i="1"/>
  <c r="F33" i="1"/>
  <c r="G28" i="1"/>
  <c r="H28" i="1"/>
  <c r="H33" i="1" s="1"/>
  <c r="I28" i="1"/>
  <c r="I33" i="1" s="1"/>
  <c r="J28" i="1"/>
  <c r="J33" i="1" s="1"/>
  <c r="K28" i="1"/>
  <c r="K33" i="1" s="1"/>
  <c r="F28" i="1"/>
  <c r="T28" i="1"/>
  <c r="T33" i="1" s="1"/>
  <c r="P28" i="1"/>
  <c r="P33" i="1" s="1"/>
  <c r="M28" i="1"/>
  <c r="N28" i="1"/>
  <c r="N33" i="1" s="1"/>
  <c r="AB28" i="1"/>
  <c r="AA28" i="1"/>
  <c r="Z28" i="1"/>
  <c r="Z33" i="1" s="1"/>
  <c r="W28" i="1"/>
  <c r="S28" i="1"/>
  <c r="AB24" i="1"/>
  <c r="AA24" i="1"/>
  <c r="P24" i="1"/>
  <c r="S24" i="1"/>
  <c r="AB21" i="1"/>
  <c r="AA21" i="1"/>
  <c r="S21" i="1"/>
  <c r="P21" i="1"/>
  <c r="AB16" i="1"/>
  <c r="AA16" i="1"/>
  <c r="S16" i="1"/>
  <c r="P16" i="1"/>
  <c r="P37" i="1" l="1"/>
  <c r="O28" i="1"/>
  <c r="AC16" i="1"/>
  <c r="W33" i="1"/>
  <c r="AB33" i="1"/>
  <c r="AC28" i="1"/>
  <c r="AC33" i="1" s="1"/>
  <c r="S33" i="1"/>
  <c r="S37" i="1" s="1"/>
  <c r="G33" i="1"/>
  <c r="M33" i="1"/>
  <c r="AA33" i="1"/>
  <c r="U37" i="1"/>
  <c r="V37" i="1"/>
  <c r="X37" i="1"/>
  <c r="Y37" i="1"/>
  <c r="N36" i="1"/>
  <c r="M36" i="1"/>
  <c r="O36" i="1" s="1"/>
  <c r="L36" i="1"/>
  <c r="G36" i="1"/>
  <c r="H36" i="1"/>
  <c r="I36" i="1"/>
  <c r="J36" i="1"/>
  <c r="K36" i="1"/>
  <c r="F36" i="1"/>
  <c r="G16" i="1" l="1"/>
  <c r="H16" i="1"/>
  <c r="I16" i="1"/>
  <c r="J16" i="1"/>
  <c r="K16" i="1"/>
  <c r="F16" i="1"/>
  <c r="G21" i="1"/>
  <c r="H21" i="1"/>
  <c r="I21" i="1"/>
  <c r="J21" i="1"/>
  <c r="K21" i="1"/>
  <c r="F21" i="1"/>
  <c r="G37" i="1" l="1"/>
  <c r="F37" i="1"/>
  <c r="H37" i="1"/>
  <c r="O29" i="1"/>
  <c r="O32" i="1" l="1"/>
  <c r="O33" i="1" s="1"/>
  <c r="T21" i="1"/>
  <c r="T16" i="1"/>
  <c r="Z24" i="1"/>
  <c r="N21" i="1"/>
  <c r="M21" i="1"/>
  <c r="O20" i="1"/>
  <c r="L21" i="1"/>
  <c r="O27" i="1"/>
  <c r="O26" i="1"/>
  <c r="W24" i="1"/>
  <c r="T24" i="1"/>
  <c r="L24" i="1"/>
  <c r="K24" i="1"/>
  <c r="K37" i="1" s="1"/>
  <c r="J24" i="1"/>
  <c r="J37" i="1" s="1"/>
  <c r="I24" i="1"/>
  <c r="I37" i="1" s="1"/>
  <c r="Z21" i="1"/>
  <c r="W21" i="1"/>
  <c r="O19" i="1"/>
  <c r="O18" i="1"/>
  <c r="Z16" i="1"/>
  <c r="W16" i="1"/>
  <c r="N16" i="1"/>
  <c r="M16" i="1"/>
  <c r="L16" i="1"/>
  <c r="O15" i="1"/>
  <c r="O14" i="1"/>
  <c r="M37" i="1" l="1"/>
  <c r="N37" i="1"/>
  <c r="W37" i="1"/>
  <c r="O16" i="1"/>
  <c r="L37" i="1"/>
  <c r="Z37" i="1"/>
  <c r="T37" i="1"/>
  <c r="AA37" i="1"/>
  <c r="AC21" i="1"/>
  <c r="AC24" i="1"/>
  <c r="O24" i="1"/>
  <c r="AB37" i="1"/>
  <c r="O21" i="1"/>
  <c r="O37" i="1" l="1"/>
  <c r="AC37" i="1"/>
</calcChain>
</file>

<file path=xl/sharedStrings.xml><?xml version="1.0" encoding="utf-8"?>
<sst xmlns="http://schemas.openxmlformats.org/spreadsheetml/2006/main" count="536" uniqueCount="78">
  <si>
    <t>FORM : B.1</t>
  </si>
  <si>
    <t>DATA PERKEMBANGAN MASYARAKAT BINAAN DI KAWASAN TRANSMIGRASI</t>
  </si>
  <si>
    <t>PROVINSI/KABUPATEN/KOTA : NUSA TENGGARA BARAT</t>
  </si>
  <si>
    <t>NO</t>
  </si>
  <si>
    <t>Kab/UPT/Kec.</t>
  </si>
  <si>
    <t>Pola</t>
  </si>
  <si>
    <t>Tahun</t>
  </si>
  <si>
    <t>Tahun Pembinaan</t>
  </si>
  <si>
    <t>SEKARANG</t>
  </si>
  <si>
    <t>Penempatan</t>
  </si>
  <si>
    <t>T+1</t>
  </si>
  <si>
    <t>T+2</t>
  </si>
  <si>
    <t>T+3</t>
  </si>
  <si>
    <t>T+4</t>
  </si>
  <si>
    <t>T+5</t>
  </si>
  <si>
    <t>T 5+</t>
  </si>
  <si>
    <t>KK</t>
  </si>
  <si>
    <t>JIWA</t>
  </si>
  <si>
    <t>(KK)</t>
  </si>
  <si>
    <t>Jumlah</t>
  </si>
  <si>
    <t>Total Jiwa</t>
  </si>
  <si>
    <t>L</t>
  </si>
  <si>
    <t>P</t>
  </si>
  <si>
    <t>I.</t>
  </si>
  <si>
    <t xml:space="preserve"> Kab. Lombok Timur</t>
  </si>
  <si>
    <t xml:space="preserve"> Jeringo-Swela</t>
  </si>
  <si>
    <t>TPLK</t>
  </si>
  <si>
    <t>Jeringo - Swela</t>
  </si>
  <si>
    <t>Jumlah I</t>
  </si>
  <si>
    <t>II.</t>
  </si>
  <si>
    <t xml:space="preserve"> Kab. Sumbawa Barat</t>
  </si>
  <si>
    <t>Tongo II SP. 2-Sekongkang</t>
  </si>
  <si>
    <t>Jumlah II</t>
  </si>
  <si>
    <t>III</t>
  </si>
  <si>
    <t xml:space="preserve">Kab. Dompu </t>
  </si>
  <si>
    <t>Nangakara SP 2- Pekat</t>
  </si>
  <si>
    <t>Jumlah III</t>
  </si>
  <si>
    <t>IV</t>
  </si>
  <si>
    <t xml:space="preserve"> Kab. Bima</t>
  </si>
  <si>
    <t xml:space="preserve"> Sori Panihi SP. 5-Tambora</t>
  </si>
  <si>
    <t>Jumlah IV</t>
  </si>
  <si>
    <t>Keterangan :T+1 = Tahun pertama penempatan, T+2 = Tahun Kedua Penempatan dan seterusnya</t>
  </si>
  <si>
    <t xml:space="preserve">                         KK : Kepala Keluarga; UPT : Unit Pemukiman Transmigrasi; L : Laki-laki; P : Perempuan</t>
  </si>
  <si>
    <t xml:space="preserve">                         </t>
  </si>
  <si>
    <t>Kelahiran</t>
  </si>
  <si>
    <t>Kematian</t>
  </si>
  <si>
    <t>Tongo II SP. 2-Sekongkang (Pemenuhan Sisa daya Tampung)</t>
  </si>
  <si>
    <t xml:space="preserve"> Sori Panihi SP. 6-Tambora</t>
  </si>
  <si>
    <t>JML</t>
  </si>
  <si>
    <t>V</t>
  </si>
  <si>
    <t>Kab. Sumbawa</t>
  </si>
  <si>
    <t>UPT. Brang Lamar</t>
  </si>
  <si>
    <t>Jumlah V</t>
  </si>
  <si>
    <t>Jumlah I s/d V</t>
  </si>
  <si>
    <t>Jumlah Penempatan (Kondisi Awal)</t>
  </si>
  <si>
    <t>TAHUN 2014</t>
  </si>
  <si>
    <t>Kondisi 2013</t>
  </si>
  <si>
    <t>JML = Jumlah</t>
  </si>
  <si>
    <t>Mataram,         Januari 2015</t>
  </si>
  <si>
    <t>A.n Kepala Dinas</t>
  </si>
  <si>
    <t>Dra. Hj. RANA INDISIAPUTRI,MM</t>
  </si>
  <si>
    <t>Pembina TK I ( IV/b )</t>
  </si>
  <si>
    <t>NIP. 19581028 198512 2 001</t>
  </si>
  <si>
    <t>Sekretaris,</t>
  </si>
  <si>
    <t>Kondisi 2014</t>
  </si>
  <si>
    <t>TAHUN 2015</t>
  </si>
  <si>
    <t>Tahun Penempatan</t>
  </si>
  <si>
    <t>Jumlah I s.d V</t>
  </si>
  <si>
    <t>Mataram,                       2015</t>
  </si>
  <si>
    <t>TAHUN 2016</t>
  </si>
  <si>
    <t>Kondisi 2015</t>
  </si>
  <si>
    <t>I</t>
  </si>
  <si>
    <t>II</t>
  </si>
  <si>
    <t>Jumlah I s.d III</t>
  </si>
  <si>
    <t>TAHUN 2017</t>
  </si>
  <si>
    <t>TAHUN 2019</t>
  </si>
  <si>
    <t>TAHUN 2018</t>
  </si>
  <si>
    <t>Kondisi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</si>
</sst>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9">
    <font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sz val="12"/>
      <name val="Antique Olive"/>
      <family val="2"/>
    </font>
    <font>
      <b/>
      <sz val="12"/>
      <name val="Antique Olive"/>
      <family val="2"/>
    </font>
    <font>
      <b/>
      <sz val="10"/>
      <name val="Arial"/>
      <family val="2"/>
    </font>
    <font>
      <b/>
      <sz val="14"/>
      <name val="Antique Olive"/>
      <family val="2"/>
    </font>
    <font>
      <b/>
      <sz val="13"/>
      <name val="Arial Narrow"/>
      <family val="2"/>
    </font>
    <font>
      <sz val="13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1"/>
      <name val="Antique Olive"/>
      <family val="2"/>
    </font>
    <font>
      <sz val="11"/>
      <name val="Arial"/>
      <family val="2"/>
    </font>
    <font>
      <sz val="13"/>
      <name val="Antique Olive"/>
      <family val="2"/>
    </font>
    <font>
      <b/>
      <u/>
      <sz val="12"/>
      <name val="Arial Narrow"/>
      <family val="2"/>
    </font>
    <font>
      <sz val="13"/>
      <name val="Arial"/>
      <family val="2"/>
    </font>
    <font>
      <sz val="6"/>
      <name val="Antique Olive"/>
      <family val="2"/>
    </font>
    <font>
      <b/>
      <u/>
      <sz val="10"/>
      <name val="Arial Narrow"/>
      <family val="2"/>
    </font>
    <font>
      <b/>
      <sz val="10"/>
      <name val="Arial Narrow"/>
      <family val="2"/>
    </font>
    <font>
      <b/>
      <sz val="15"/>
      <name val="Arial Narrow"/>
      <family val="2"/>
    </font>
    <font>
      <sz val="15"/>
      <name val="Arial Narrow"/>
      <family val="2"/>
    </font>
    <font>
      <b/>
      <i/>
      <sz val="15"/>
      <name val="Arial Narrow"/>
      <family val="2"/>
    </font>
    <font>
      <sz val="14"/>
      <name val="Arial"/>
      <family val="2"/>
    </font>
    <font>
      <b/>
      <u/>
      <sz val="14"/>
      <name val="Arial Narrow"/>
      <family val="2"/>
    </font>
    <font>
      <b/>
      <u/>
      <sz val="14"/>
      <color indexed="8"/>
      <name val="Cambria"/>
      <family val="1"/>
      <scheme val="major"/>
    </font>
    <font>
      <sz val="14"/>
      <color indexed="8"/>
      <name val="Cambria"/>
      <family val="1"/>
      <scheme val="major"/>
    </font>
    <font>
      <sz val="14"/>
      <color theme="0"/>
      <name val="Arial"/>
      <family val="2"/>
    </font>
    <font>
      <sz val="12"/>
      <color theme="0"/>
      <name val="Arial Narrow"/>
      <family val="2"/>
    </font>
    <font>
      <sz val="10"/>
      <color theme="0"/>
      <name val="Arial"/>
      <family val="2"/>
    </font>
    <font>
      <b/>
      <u/>
      <sz val="14"/>
      <color theme="0"/>
      <name val="Arial Narrow"/>
      <family val="2"/>
    </font>
    <font>
      <b/>
      <u/>
      <sz val="12"/>
      <color theme="0"/>
      <name val="Arial Narrow"/>
      <family val="2"/>
    </font>
    <font>
      <sz val="14"/>
      <color theme="0"/>
      <name val="Arial Narrow"/>
      <family val="2"/>
    </font>
    <font>
      <b/>
      <u/>
      <sz val="10"/>
      <color theme="0"/>
      <name val="Arial Narrow"/>
      <family val="2"/>
    </font>
    <font>
      <b/>
      <u/>
      <sz val="14"/>
      <color theme="0"/>
      <name val="Cambria"/>
      <family val="1"/>
      <scheme val="major"/>
    </font>
    <font>
      <sz val="12"/>
      <color theme="0"/>
      <name val="Antique Olive"/>
      <family val="2"/>
    </font>
    <font>
      <sz val="14"/>
      <color theme="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78">
    <xf numFmtId="0" fontId="0" fillId="0" borderId="0" xfId="0"/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Border="1"/>
    <xf numFmtId="165" fontId="8" fillId="0" borderId="0" xfId="1" applyNumberFormat="1" applyFont="1" applyBorder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Border="1"/>
    <xf numFmtId="165" fontId="8" fillId="0" borderId="0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vertical="center"/>
    </xf>
    <xf numFmtId="165" fontId="10" fillId="0" borderId="0" xfId="1" applyNumberFormat="1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9" fillId="0" borderId="0" xfId="0" applyFont="1" applyFill="1" applyBorder="1" applyAlignment="1"/>
    <xf numFmtId="0" fontId="12" fillId="0" borderId="0" xfId="0" applyFont="1" applyFill="1" applyAlignment="1"/>
    <xf numFmtId="0" fontId="9" fillId="0" borderId="0" xfId="0" applyFont="1" applyFill="1" applyAlignment="1"/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0" xfId="2" applyFont="1" applyFill="1" applyAlignment="1">
      <alignment horizontal="center"/>
    </xf>
    <xf numFmtId="0" fontId="18" fillId="0" borderId="0" xfId="0" applyFont="1"/>
    <xf numFmtId="0" fontId="19" fillId="0" borderId="0" xfId="0" applyFont="1"/>
    <xf numFmtId="0" fontId="1" fillId="0" borderId="0" xfId="0" applyFont="1"/>
    <xf numFmtId="0" fontId="20" fillId="0" borderId="0" xfId="0" applyFont="1" applyFill="1" applyAlignment="1"/>
    <xf numFmtId="2" fontId="7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10" fillId="0" borderId="0" xfId="0" applyFont="1"/>
    <xf numFmtId="0" fontId="22" fillId="0" borderId="4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27" xfId="0" applyFont="1" applyBorder="1"/>
    <xf numFmtId="0" fontId="22" fillId="7" borderId="27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8" borderId="28" xfId="0" applyFont="1" applyFill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0" borderId="47" xfId="0" applyFont="1" applyBorder="1" applyAlignment="1">
      <alignment vertical="center"/>
    </xf>
    <xf numFmtId="0" fontId="23" fillId="7" borderId="47" xfId="0" applyFont="1" applyFill="1" applyBorder="1" applyAlignment="1">
      <alignment vertical="center"/>
    </xf>
    <xf numFmtId="0" fontId="23" fillId="6" borderId="48" xfId="0" applyFont="1" applyFill="1" applyBorder="1" applyAlignment="1">
      <alignment vertical="center"/>
    </xf>
    <xf numFmtId="0" fontId="23" fillId="8" borderId="48" xfId="0" applyFont="1" applyFill="1" applyBorder="1" applyAlignment="1">
      <alignment vertical="center"/>
    </xf>
    <xf numFmtId="0" fontId="23" fillId="8" borderId="47" xfId="0" applyFont="1" applyFill="1" applyBorder="1" applyAlignment="1">
      <alignment vertical="center"/>
    </xf>
    <xf numFmtId="0" fontId="23" fillId="8" borderId="49" xfId="0" applyFont="1" applyFill="1" applyBorder="1" applyAlignment="1">
      <alignment vertical="center"/>
    </xf>
    <xf numFmtId="0" fontId="23" fillId="8" borderId="50" xfId="0" applyFont="1" applyFill="1" applyBorder="1" applyAlignment="1">
      <alignment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165" fontId="23" fillId="0" borderId="52" xfId="1" applyNumberFormat="1" applyFont="1" applyBorder="1" applyAlignment="1">
      <alignment horizontal="right" vertical="center"/>
    </xf>
    <xf numFmtId="0" fontId="23" fillId="0" borderId="53" xfId="0" applyFont="1" applyBorder="1"/>
    <xf numFmtId="165" fontId="23" fillId="7" borderId="52" xfId="1" applyNumberFormat="1" applyFont="1" applyFill="1" applyBorder="1" applyAlignment="1">
      <alignment horizontal="right" vertical="center"/>
    </xf>
    <xf numFmtId="165" fontId="23" fillId="6" borderId="52" xfId="1" applyNumberFormat="1" applyFont="1" applyFill="1" applyBorder="1" applyAlignment="1">
      <alignment horizontal="right" vertical="center"/>
    </xf>
    <xf numFmtId="165" fontId="23" fillId="8" borderId="52" xfId="1" applyNumberFormat="1" applyFont="1" applyFill="1" applyBorder="1" applyAlignment="1">
      <alignment horizontal="right" vertical="center"/>
    </xf>
    <xf numFmtId="165" fontId="23" fillId="8" borderId="54" xfId="1" applyNumberFormat="1" applyFont="1" applyFill="1" applyBorder="1" applyAlignment="1">
      <alignment horizontal="right" vertical="center"/>
    </xf>
    <xf numFmtId="165" fontId="23" fillId="8" borderId="55" xfId="1" applyNumberFormat="1" applyFont="1" applyFill="1" applyBorder="1" applyAlignment="1">
      <alignment horizontal="right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7" xfId="0" applyFont="1" applyBorder="1" applyAlignment="1">
      <alignment vertical="center"/>
    </xf>
    <xf numFmtId="165" fontId="23" fillId="0" borderId="57" xfId="1" applyNumberFormat="1" applyFont="1" applyBorder="1" applyAlignment="1">
      <alignment horizontal="right" vertical="center"/>
    </xf>
    <xf numFmtId="0" fontId="23" fillId="0" borderId="58" xfId="0" applyFont="1" applyBorder="1"/>
    <xf numFmtId="165" fontId="23" fillId="7" borderId="57" xfId="1" applyNumberFormat="1" applyFont="1" applyFill="1" applyBorder="1" applyAlignment="1">
      <alignment horizontal="right" vertical="center"/>
    </xf>
    <xf numFmtId="165" fontId="23" fillId="6" borderId="57" xfId="1" applyNumberFormat="1" applyFont="1" applyFill="1" applyBorder="1" applyAlignment="1">
      <alignment horizontal="right" vertical="center"/>
    </xf>
    <xf numFmtId="165" fontId="23" fillId="8" borderId="57" xfId="1" applyNumberFormat="1" applyFont="1" applyFill="1" applyBorder="1" applyAlignment="1">
      <alignment horizontal="right" vertical="center"/>
    </xf>
    <xf numFmtId="165" fontId="23" fillId="8" borderId="59" xfId="1" applyNumberFormat="1" applyFont="1" applyFill="1" applyBorder="1" applyAlignment="1">
      <alignment horizontal="right" vertical="center"/>
    </xf>
    <xf numFmtId="165" fontId="23" fillId="8" borderId="60" xfId="1" applyNumberFormat="1" applyFont="1" applyFill="1" applyBorder="1" applyAlignment="1">
      <alignment horizontal="right" vertical="center"/>
    </xf>
    <xf numFmtId="0" fontId="22" fillId="2" borderId="33" xfId="0" applyFont="1" applyFill="1" applyBorder="1" applyAlignment="1">
      <alignment horizontal="center" vertical="center"/>
    </xf>
    <xf numFmtId="165" fontId="22" fillId="2" borderId="33" xfId="1" applyNumberFormat="1" applyFont="1" applyFill="1" applyBorder="1" applyAlignment="1">
      <alignment horizontal="right" vertical="center"/>
    </xf>
    <xf numFmtId="165" fontId="22" fillId="7" borderId="33" xfId="1" applyNumberFormat="1" applyFont="1" applyFill="1" applyBorder="1" applyAlignment="1">
      <alignment horizontal="right" vertical="center"/>
    </xf>
    <xf numFmtId="165" fontId="22" fillId="6" borderId="33" xfId="1" applyNumberFormat="1" applyFont="1" applyFill="1" applyBorder="1" applyAlignment="1">
      <alignment horizontal="right" vertical="center"/>
    </xf>
    <xf numFmtId="165" fontId="22" fillId="8" borderId="33" xfId="1" applyNumberFormat="1" applyFont="1" applyFill="1" applyBorder="1" applyAlignment="1">
      <alignment horizontal="right" vertical="center"/>
    </xf>
    <xf numFmtId="165" fontId="23" fillId="8" borderId="33" xfId="1" applyNumberFormat="1" applyFont="1" applyFill="1" applyBorder="1" applyAlignment="1">
      <alignment horizontal="right" vertical="center"/>
    </xf>
    <xf numFmtId="0" fontId="23" fillId="8" borderId="33" xfId="1" applyNumberFormat="1" applyFont="1" applyFill="1" applyBorder="1" applyAlignment="1">
      <alignment horizontal="right" vertical="center"/>
    </xf>
    <xf numFmtId="165" fontId="22" fillId="8" borderId="35" xfId="1" applyNumberFormat="1" applyFont="1" applyFill="1" applyBorder="1" applyAlignment="1">
      <alignment horizontal="right" vertical="center"/>
    </xf>
    <xf numFmtId="0" fontId="23" fillId="0" borderId="62" xfId="0" applyFont="1" applyBorder="1" applyAlignment="1">
      <alignment horizontal="center" vertical="center"/>
    </xf>
    <xf numFmtId="0" fontId="23" fillId="0" borderId="62" xfId="0" applyFont="1" applyBorder="1" applyAlignment="1">
      <alignment vertical="center"/>
    </xf>
    <xf numFmtId="165" fontId="23" fillId="0" borderId="62" xfId="1" applyNumberFormat="1" applyFont="1" applyBorder="1" applyAlignment="1">
      <alignment horizontal="right" vertical="center"/>
    </xf>
    <xf numFmtId="165" fontId="23" fillId="7" borderId="62" xfId="1" applyNumberFormat="1" applyFont="1" applyFill="1" applyBorder="1" applyAlignment="1">
      <alignment horizontal="right" vertical="center"/>
    </xf>
    <xf numFmtId="165" fontId="23" fillId="6" borderId="63" xfId="1" applyNumberFormat="1" applyFont="1" applyFill="1" applyBorder="1" applyAlignment="1">
      <alignment horizontal="right" vertical="center"/>
    </xf>
    <xf numFmtId="0" fontId="23" fillId="8" borderId="63" xfId="0" applyFont="1" applyFill="1" applyBorder="1" applyAlignment="1">
      <alignment vertical="center"/>
    </xf>
    <xf numFmtId="0" fontId="23" fillId="8" borderId="62" xfId="0" applyFont="1" applyFill="1" applyBorder="1" applyAlignment="1">
      <alignment vertical="center"/>
    </xf>
    <xf numFmtId="0" fontId="23" fillId="8" borderId="64" xfId="0" applyFont="1" applyFill="1" applyBorder="1" applyAlignment="1">
      <alignment vertical="center"/>
    </xf>
    <xf numFmtId="0" fontId="23" fillId="8" borderId="65" xfId="0" applyFont="1" applyFill="1" applyBorder="1" applyAlignment="1">
      <alignment vertical="center"/>
    </xf>
    <xf numFmtId="0" fontId="23" fillId="6" borderId="52" xfId="0" applyFont="1" applyFill="1" applyBorder="1" applyAlignment="1">
      <alignment vertical="center"/>
    </xf>
    <xf numFmtId="0" fontId="23" fillId="8" borderId="52" xfId="0" applyFont="1" applyFill="1" applyBorder="1" applyAlignment="1">
      <alignment vertical="center"/>
    </xf>
    <xf numFmtId="0" fontId="23" fillId="8" borderId="54" xfId="0" applyFont="1" applyFill="1" applyBorder="1" applyAlignment="1">
      <alignment vertical="center"/>
    </xf>
    <xf numFmtId="0" fontId="23" fillId="8" borderId="55" xfId="0" applyFont="1" applyFill="1" applyBorder="1" applyAlignment="1">
      <alignment vertical="center"/>
    </xf>
    <xf numFmtId="0" fontId="23" fillId="0" borderId="54" xfId="0" applyFont="1" applyBorder="1" applyAlignment="1">
      <alignment horizontal="center" vertical="center"/>
    </xf>
    <xf numFmtId="0" fontId="23" fillId="6" borderId="66" xfId="0" applyFont="1" applyFill="1" applyBorder="1" applyAlignment="1">
      <alignment vertical="center"/>
    </xf>
    <xf numFmtId="165" fontId="23" fillId="6" borderId="66" xfId="1" applyNumberFormat="1" applyFont="1" applyFill="1" applyBorder="1" applyAlignment="1">
      <alignment horizontal="right" vertical="center"/>
    </xf>
    <xf numFmtId="0" fontId="23" fillId="8" borderId="66" xfId="0" applyFont="1" applyFill="1" applyBorder="1" applyAlignment="1">
      <alignment vertical="center"/>
    </xf>
    <xf numFmtId="0" fontId="23" fillId="0" borderId="67" xfId="0" applyFont="1" applyBorder="1" applyAlignment="1">
      <alignment horizontal="center" vertical="center"/>
    </xf>
    <xf numFmtId="0" fontId="23" fillId="0" borderId="57" xfId="0" applyFont="1" applyBorder="1" applyAlignment="1">
      <alignment vertical="center" wrapText="1"/>
    </xf>
    <xf numFmtId="0" fontId="23" fillId="0" borderId="59" xfId="0" applyFont="1" applyBorder="1" applyAlignment="1">
      <alignment horizontal="center" vertical="center"/>
    </xf>
    <xf numFmtId="0" fontId="23" fillId="0" borderId="57" xfId="0" applyFont="1" applyBorder="1"/>
    <xf numFmtId="165" fontId="23" fillId="0" borderId="68" xfId="1" applyNumberFormat="1" applyFont="1" applyBorder="1" applyAlignment="1">
      <alignment horizontal="right" vertical="center"/>
    </xf>
    <xf numFmtId="0" fontId="23" fillId="6" borderId="68" xfId="0" applyFont="1" applyFill="1" applyBorder="1" applyAlignment="1">
      <alignment vertical="center"/>
    </xf>
    <xf numFmtId="165" fontId="23" fillId="6" borderId="68" xfId="1" applyNumberFormat="1" applyFont="1" applyFill="1" applyBorder="1" applyAlignment="1">
      <alignment horizontal="right" vertical="center"/>
    </xf>
    <xf numFmtId="0" fontId="23" fillId="8" borderId="68" xfId="0" applyFont="1" applyFill="1" applyBorder="1" applyAlignment="1">
      <alignment vertical="center"/>
    </xf>
    <xf numFmtId="0" fontId="23" fillId="8" borderId="57" xfId="0" applyFont="1" applyFill="1" applyBorder="1" applyAlignment="1">
      <alignment vertical="center"/>
    </xf>
    <xf numFmtId="0" fontId="23" fillId="8" borderId="59" xfId="0" applyFont="1" applyFill="1" applyBorder="1" applyAlignment="1">
      <alignment vertical="center"/>
    </xf>
    <xf numFmtId="0" fontId="23" fillId="8" borderId="60" xfId="0" applyFont="1" applyFill="1" applyBorder="1" applyAlignment="1">
      <alignment vertical="center"/>
    </xf>
    <xf numFmtId="0" fontId="22" fillId="2" borderId="34" xfId="0" applyFont="1" applyFill="1" applyBorder="1" applyAlignment="1">
      <alignment horizontal="center" vertical="center"/>
    </xf>
    <xf numFmtId="165" fontId="23" fillId="7" borderId="33" xfId="1" applyNumberFormat="1" applyFont="1" applyFill="1" applyBorder="1" applyAlignment="1">
      <alignment horizontal="right" vertical="center"/>
    </xf>
    <xf numFmtId="0" fontId="23" fillId="8" borderId="33" xfId="1" applyNumberFormat="1" applyFont="1" applyFill="1" applyBorder="1" applyAlignment="1">
      <alignment vertical="center"/>
    </xf>
    <xf numFmtId="165" fontId="23" fillId="0" borderId="57" xfId="1" quotePrefix="1" applyNumberFormat="1" applyFont="1" applyBorder="1" applyAlignment="1">
      <alignment horizontal="right" vertical="center"/>
    </xf>
    <xf numFmtId="165" fontId="23" fillId="0" borderId="62" xfId="1" applyNumberFormat="1" applyFont="1" applyBorder="1" applyAlignment="1">
      <alignment vertical="center"/>
    </xf>
    <xf numFmtId="165" fontId="23" fillId="7" borderId="62" xfId="1" applyNumberFormat="1" applyFont="1" applyFill="1" applyBorder="1" applyAlignment="1">
      <alignment vertical="center"/>
    </xf>
    <xf numFmtId="165" fontId="23" fillId="6" borderId="63" xfId="1" applyNumberFormat="1" applyFont="1" applyFill="1" applyBorder="1" applyAlignment="1">
      <alignment vertical="center"/>
    </xf>
    <xf numFmtId="0" fontId="23" fillId="0" borderId="69" xfId="0" applyFont="1" applyBorder="1" applyAlignment="1">
      <alignment vertical="center"/>
    </xf>
    <xf numFmtId="165" fontId="23" fillId="0" borderId="52" xfId="1" applyNumberFormat="1" applyFont="1" applyBorder="1" applyAlignment="1">
      <alignment vertical="center"/>
    </xf>
    <xf numFmtId="0" fontId="23" fillId="0" borderId="52" xfId="0" applyFont="1" applyBorder="1"/>
    <xf numFmtId="165" fontId="23" fillId="7" borderId="52" xfId="1" applyNumberFormat="1" applyFont="1" applyFill="1" applyBorder="1" applyAlignment="1">
      <alignment vertical="center"/>
    </xf>
    <xf numFmtId="165" fontId="23" fillId="6" borderId="52" xfId="1" applyNumberFormat="1" applyFont="1" applyFill="1" applyBorder="1" applyAlignment="1">
      <alignment vertical="center"/>
    </xf>
    <xf numFmtId="0" fontId="23" fillId="0" borderId="70" xfId="0" applyFont="1" applyBorder="1" applyAlignment="1">
      <alignment vertical="center"/>
    </xf>
    <xf numFmtId="0" fontId="23" fillId="0" borderId="71" xfId="0" applyFont="1" applyBorder="1" applyAlignment="1">
      <alignment horizontal="center" vertical="center"/>
    </xf>
    <xf numFmtId="0" fontId="23" fillId="0" borderId="71" xfId="0" applyFont="1" applyBorder="1" applyAlignment="1">
      <alignment vertical="center"/>
    </xf>
    <xf numFmtId="165" fontId="23" fillId="0" borderId="71" xfId="1" applyNumberFormat="1" applyFont="1" applyBorder="1" applyAlignment="1">
      <alignment vertical="center"/>
    </xf>
    <xf numFmtId="0" fontId="23" fillId="0" borderId="71" xfId="0" applyFont="1" applyBorder="1"/>
    <xf numFmtId="165" fontId="23" fillId="7" borderId="71" xfId="1" applyNumberFormat="1" applyFont="1" applyFill="1" applyBorder="1" applyAlignment="1">
      <alignment vertical="center"/>
    </xf>
    <xf numFmtId="165" fontId="23" fillId="6" borderId="71" xfId="1" applyNumberFormat="1" applyFont="1" applyFill="1" applyBorder="1" applyAlignment="1">
      <alignment vertical="center"/>
    </xf>
    <xf numFmtId="0" fontId="23" fillId="8" borderId="71" xfId="0" applyFont="1" applyFill="1" applyBorder="1" applyAlignment="1">
      <alignment vertical="center"/>
    </xf>
    <xf numFmtId="0" fontId="23" fillId="8" borderId="72" xfId="0" applyFont="1" applyFill="1" applyBorder="1" applyAlignment="1">
      <alignment vertical="center"/>
    </xf>
    <xf numFmtId="0" fontId="22" fillId="0" borderId="43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73" xfId="0" applyFont="1" applyBorder="1" applyAlignment="1">
      <alignment horizontal="center" vertical="center"/>
    </xf>
    <xf numFmtId="0" fontId="23" fillId="0" borderId="73" xfId="0" applyFont="1" applyBorder="1" applyAlignment="1">
      <alignment vertical="center"/>
    </xf>
    <xf numFmtId="0" fontId="23" fillId="0" borderId="74" xfId="0" applyFont="1" applyBorder="1" applyAlignment="1">
      <alignment horizontal="center" vertical="center"/>
    </xf>
    <xf numFmtId="0" fontId="23" fillId="0" borderId="74" xfId="0" applyFont="1" applyBorder="1" applyAlignment="1">
      <alignment vertical="center"/>
    </xf>
    <xf numFmtId="0" fontId="22" fillId="3" borderId="4" xfId="0" applyFont="1" applyFill="1" applyBorder="1" applyAlignment="1">
      <alignment vertical="center"/>
    </xf>
    <xf numFmtId="165" fontId="22" fillId="3" borderId="4" xfId="1" applyNumberFormat="1" applyFont="1" applyFill="1" applyBorder="1" applyAlignment="1">
      <alignment vertical="center"/>
    </xf>
    <xf numFmtId="165" fontId="22" fillId="7" borderId="4" xfId="1" applyNumberFormat="1" applyFont="1" applyFill="1" applyBorder="1" applyAlignment="1">
      <alignment vertical="center"/>
    </xf>
    <xf numFmtId="165" fontId="22" fillId="6" borderId="4" xfId="1" applyNumberFormat="1" applyFont="1" applyFill="1" applyBorder="1" applyAlignment="1">
      <alignment vertical="center"/>
    </xf>
    <xf numFmtId="165" fontId="22" fillId="8" borderId="4" xfId="1" applyNumberFormat="1" applyFont="1" applyFill="1" applyBorder="1" applyAlignment="1">
      <alignment vertical="center"/>
    </xf>
    <xf numFmtId="165" fontId="22" fillId="8" borderId="45" xfId="1" applyNumberFormat="1" applyFont="1" applyFill="1" applyBorder="1" applyAlignment="1">
      <alignment vertical="center"/>
    </xf>
    <xf numFmtId="0" fontId="23" fillId="5" borderId="62" xfId="0" applyFont="1" applyFill="1" applyBorder="1" applyAlignment="1">
      <alignment vertical="center"/>
    </xf>
    <xf numFmtId="165" fontId="23" fillId="5" borderId="62" xfId="1" applyNumberFormat="1" applyFont="1" applyFill="1" applyBorder="1" applyAlignment="1">
      <alignment vertical="center"/>
    </xf>
    <xf numFmtId="165" fontId="23" fillId="6" borderId="62" xfId="1" applyNumberFormat="1" applyFont="1" applyFill="1" applyBorder="1" applyAlignment="1">
      <alignment vertical="center"/>
    </xf>
    <xf numFmtId="165" fontId="23" fillId="8" borderId="62" xfId="1" applyNumberFormat="1" applyFont="1" applyFill="1" applyBorder="1" applyAlignment="1">
      <alignment vertical="center"/>
    </xf>
    <xf numFmtId="0" fontId="23" fillId="8" borderId="62" xfId="1" applyNumberFormat="1" applyFont="1" applyFill="1" applyBorder="1" applyAlignment="1">
      <alignment vertical="center"/>
    </xf>
    <xf numFmtId="165" fontId="23" fillId="8" borderId="4" xfId="1" applyNumberFormat="1" applyFont="1" applyFill="1" applyBorder="1" applyAlignment="1">
      <alignment vertical="center"/>
    </xf>
    <xf numFmtId="165" fontId="23" fillId="8" borderId="45" xfId="1" applyNumberFormat="1" applyFont="1" applyFill="1" applyBorder="1" applyAlignment="1">
      <alignment vertical="center"/>
    </xf>
    <xf numFmtId="0" fontId="23" fillId="5" borderId="67" xfId="0" applyFont="1" applyFill="1" applyBorder="1" applyAlignment="1">
      <alignment horizontal="center" vertical="center"/>
    </xf>
    <xf numFmtId="0" fontId="23" fillId="5" borderId="57" xfId="0" applyFont="1" applyFill="1" applyBorder="1" applyAlignment="1">
      <alignment horizontal="center" vertical="center"/>
    </xf>
    <xf numFmtId="0" fontId="23" fillId="5" borderId="68" xfId="0" applyFont="1" applyFill="1" applyBorder="1" applyAlignment="1">
      <alignment horizontal="left" vertical="center"/>
    </xf>
    <xf numFmtId="165" fontId="23" fillId="5" borderId="57" xfId="1" applyNumberFormat="1" applyFont="1" applyFill="1" applyBorder="1" applyAlignment="1">
      <alignment vertical="center"/>
    </xf>
    <xf numFmtId="165" fontId="23" fillId="7" borderId="57" xfId="1" applyNumberFormat="1" applyFont="1" applyFill="1" applyBorder="1" applyAlignment="1">
      <alignment vertical="center"/>
    </xf>
    <xf numFmtId="165" fontId="23" fillId="6" borderId="57" xfId="1" applyNumberFormat="1" applyFont="1" applyFill="1" applyBorder="1" applyAlignment="1">
      <alignment vertical="center"/>
    </xf>
    <xf numFmtId="165" fontId="23" fillId="8" borderId="57" xfId="1" applyNumberFormat="1" applyFont="1" applyFill="1" applyBorder="1" applyAlignment="1">
      <alignment vertical="center"/>
    </xf>
    <xf numFmtId="0" fontId="23" fillId="8" borderId="57" xfId="1" applyNumberFormat="1" applyFont="1" applyFill="1" applyBorder="1" applyAlignment="1">
      <alignment vertical="center"/>
    </xf>
    <xf numFmtId="165" fontId="22" fillId="8" borderId="60" xfId="1" applyNumberFormat="1" applyFont="1" applyFill="1" applyBorder="1" applyAlignment="1">
      <alignment horizontal="right" vertical="center"/>
    </xf>
    <xf numFmtId="0" fontId="23" fillId="3" borderId="33" xfId="0" applyFont="1" applyFill="1" applyBorder="1" applyAlignment="1">
      <alignment vertical="center"/>
    </xf>
    <xf numFmtId="165" fontId="22" fillId="3" borderId="33" xfId="1" applyNumberFormat="1" applyFont="1" applyFill="1" applyBorder="1" applyAlignment="1">
      <alignment vertical="center"/>
    </xf>
    <xf numFmtId="165" fontId="22" fillId="7" borderId="33" xfId="1" applyNumberFormat="1" applyFont="1" applyFill="1" applyBorder="1" applyAlignment="1">
      <alignment vertical="center"/>
    </xf>
    <xf numFmtId="165" fontId="23" fillId="7" borderId="33" xfId="1" applyNumberFormat="1" applyFont="1" applyFill="1" applyBorder="1" applyAlignment="1">
      <alignment vertical="center"/>
    </xf>
    <xf numFmtId="165" fontId="22" fillId="6" borderId="33" xfId="1" applyNumberFormat="1" applyFont="1" applyFill="1" applyBorder="1" applyAlignment="1">
      <alignment vertical="center"/>
    </xf>
    <xf numFmtId="165" fontId="22" fillId="8" borderId="33" xfId="1" applyNumberFormat="1" applyFont="1" applyFill="1" applyBorder="1" applyAlignment="1">
      <alignment vertical="center"/>
    </xf>
    <xf numFmtId="165" fontId="22" fillId="8" borderId="35" xfId="1" applyNumberFormat="1" applyFont="1" applyFill="1" applyBorder="1" applyAlignment="1">
      <alignment vertical="center"/>
    </xf>
    <xf numFmtId="0" fontId="24" fillId="4" borderId="33" xfId="0" applyFont="1" applyFill="1" applyBorder="1" applyAlignment="1">
      <alignment vertical="center"/>
    </xf>
    <xf numFmtId="165" fontId="22" fillId="4" borderId="33" xfId="1" applyNumberFormat="1" applyFont="1" applyFill="1" applyBorder="1" applyAlignment="1">
      <alignment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7" xfId="0" applyFont="1" applyBorder="1" applyAlignment="1">
      <alignment vertical="center"/>
    </xf>
    <xf numFmtId="0" fontId="22" fillId="0" borderId="61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2" xfId="0" applyFont="1" applyBorder="1" applyAlignment="1">
      <alignment vertical="center"/>
    </xf>
    <xf numFmtId="0" fontId="22" fillId="5" borderId="75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/>
    </xf>
    <xf numFmtId="0" fontId="22" fillId="5" borderId="63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2" fillId="8" borderId="28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/>
    </xf>
    <xf numFmtId="0" fontId="22" fillId="6" borderId="27" xfId="0" applyFont="1" applyFill="1" applyBorder="1" applyAlignment="1">
      <alignment horizontal="center" vertical="center" wrapText="1"/>
    </xf>
    <xf numFmtId="165" fontId="23" fillId="7" borderId="12" xfId="1" applyNumberFormat="1" applyFont="1" applyFill="1" applyBorder="1" applyAlignment="1">
      <alignment vertical="center"/>
    </xf>
    <xf numFmtId="165" fontId="23" fillId="6" borderId="12" xfId="1" applyNumberFormat="1" applyFont="1" applyFill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65" fontId="23" fillId="0" borderId="12" xfId="1" applyNumberFormat="1" applyFont="1" applyBorder="1" applyAlignment="1">
      <alignment vertical="center"/>
    </xf>
    <xf numFmtId="0" fontId="23" fillId="0" borderId="12" xfId="0" applyFont="1" applyBorder="1"/>
    <xf numFmtId="0" fontId="23" fillId="8" borderId="12" xfId="0" applyFont="1" applyFill="1" applyBorder="1" applyAlignment="1">
      <alignment vertical="center"/>
    </xf>
    <xf numFmtId="0" fontId="23" fillId="8" borderId="10" xfId="0" applyFont="1" applyFill="1" applyBorder="1" applyAlignment="1">
      <alignment vertical="center"/>
    </xf>
    <xf numFmtId="0" fontId="23" fillId="8" borderId="76" xfId="0" applyFont="1" applyFill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165" fontId="23" fillId="0" borderId="13" xfId="1" applyNumberFormat="1" applyFont="1" applyBorder="1" applyAlignment="1">
      <alignment vertical="center"/>
    </xf>
    <xf numFmtId="165" fontId="23" fillId="7" borderId="13" xfId="1" applyNumberFormat="1" applyFont="1" applyFill="1" applyBorder="1" applyAlignment="1">
      <alignment vertical="center"/>
    </xf>
    <xf numFmtId="165" fontId="23" fillId="6" borderId="13" xfId="1" applyNumberFormat="1" applyFont="1" applyFill="1" applyBorder="1" applyAlignment="1">
      <alignment vertical="center"/>
    </xf>
    <xf numFmtId="0" fontId="23" fillId="8" borderId="13" xfId="0" applyFont="1" applyFill="1" applyBorder="1" applyAlignment="1">
      <alignment vertical="center"/>
    </xf>
    <xf numFmtId="0" fontId="23" fillId="8" borderId="77" xfId="0" applyFont="1" applyFill="1" applyBorder="1" applyAlignment="1">
      <alignment vertical="center"/>
    </xf>
    <xf numFmtId="165" fontId="23" fillId="7" borderId="78" xfId="1" applyNumberFormat="1" applyFont="1" applyFill="1" applyBorder="1" applyAlignment="1">
      <alignment vertical="center"/>
    </xf>
    <xf numFmtId="0" fontId="25" fillId="0" borderId="0" xfId="0" applyFont="1"/>
    <xf numFmtId="0" fontId="26" fillId="0" borderId="0" xfId="2" applyFont="1" applyFill="1" applyAlignment="1">
      <alignment horizontal="center"/>
    </xf>
    <xf numFmtId="0" fontId="11" fillId="0" borderId="0" xfId="0" applyFont="1" applyFill="1" applyAlignment="1"/>
    <xf numFmtId="0" fontId="26" fillId="0" borderId="0" xfId="0" applyFont="1" applyFill="1" applyAlignment="1"/>
    <xf numFmtId="0" fontId="25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Fill="1" applyAlignment="1"/>
    <xf numFmtId="0" fontId="29" fillId="0" borderId="0" xfId="0" applyFont="1"/>
    <xf numFmtId="0" fontId="32" fillId="0" borderId="0" xfId="2" applyFont="1" applyFill="1" applyAlignment="1">
      <alignment horizontal="center"/>
    </xf>
    <xf numFmtId="0" fontId="33" fillId="0" borderId="0" xfId="2" applyFont="1" applyFill="1" applyAlignment="1">
      <alignment horizontal="center"/>
    </xf>
    <xf numFmtId="0" fontId="34" fillId="0" borderId="0" xfId="0" applyFont="1" applyFill="1" applyAlignment="1"/>
    <xf numFmtId="0" fontId="32" fillId="0" borderId="0" xfId="0" applyFont="1" applyFill="1" applyAlignment="1"/>
    <xf numFmtId="0" fontId="35" fillId="0" borderId="0" xfId="0" applyFont="1" applyFill="1" applyAlignment="1"/>
    <xf numFmtId="0" fontId="37" fillId="0" borderId="0" xfId="0" applyFont="1"/>
    <xf numFmtId="0" fontId="33" fillId="0" borderId="0" xfId="2" applyFont="1" applyFill="1" applyAlignment="1">
      <alignment horizontal="center"/>
    </xf>
    <xf numFmtId="0" fontId="33" fillId="0" borderId="0" xfId="2" applyFont="1" applyFill="1" applyAlignment="1">
      <alignment horizontal="center"/>
    </xf>
    <xf numFmtId="0" fontId="2" fillId="0" borderId="0" xfId="2" applyFont="1" applyAlignment="1">
      <alignment horizontal="right" vertical="top" wrapText="1"/>
    </xf>
    <xf numFmtId="0" fontId="2" fillId="0" borderId="0" xfId="2" applyFont="1" applyAlignment="1">
      <alignment vertical="top" wrapText="1"/>
    </xf>
    <xf numFmtId="0" fontId="3" fillId="0" borderId="0" xfId="2" applyFont="1"/>
    <xf numFmtId="0" fontId="1" fillId="0" borderId="0" xfId="2"/>
    <xf numFmtId="0" fontId="2" fillId="0" borderId="0" xfId="2" applyFont="1" applyAlignment="1">
      <alignment horizontal="center"/>
    </xf>
    <xf numFmtId="0" fontId="2" fillId="0" borderId="0" xfId="2" applyFont="1" applyAlignme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10" fillId="0" borderId="0" xfId="2" applyFont="1"/>
    <xf numFmtId="0" fontId="7" fillId="0" borderId="0" xfId="2" applyFont="1"/>
    <xf numFmtId="0" fontId="8" fillId="0" borderId="0" xfId="2" applyFont="1"/>
    <xf numFmtId="0" fontId="9" fillId="0" borderId="0" xfId="2" applyFont="1"/>
    <xf numFmtId="2" fontId="7" fillId="0" borderId="0" xfId="2" applyNumberFormat="1" applyFont="1" applyBorder="1" applyAlignment="1">
      <alignment horizontal="center" vertical="center" wrapText="1"/>
    </xf>
    <xf numFmtId="0" fontId="21" fillId="0" borderId="0" xfId="2" applyFont="1"/>
    <xf numFmtId="0" fontId="7" fillId="0" borderId="0" xfId="2" applyFont="1" applyBorder="1" applyAlignment="1">
      <alignment horizontal="center" vertical="center" wrapText="1"/>
    </xf>
    <xf numFmtId="0" fontId="22" fillId="7" borderId="27" xfId="2" applyFont="1" applyFill="1" applyBorder="1" applyAlignment="1">
      <alignment horizontal="center" vertical="center" wrapText="1"/>
    </xf>
    <xf numFmtId="0" fontId="22" fillId="7" borderId="27" xfId="2" applyFont="1" applyFill="1" applyBorder="1" applyAlignment="1">
      <alignment vertical="center" wrapText="1"/>
    </xf>
    <xf numFmtId="0" fontId="22" fillId="6" borderId="27" xfId="2" applyFont="1" applyFill="1" applyBorder="1" applyAlignment="1">
      <alignment horizontal="center" vertical="center" wrapText="1"/>
    </xf>
    <xf numFmtId="0" fontId="22" fillId="8" borderId="28" xfId="2" applyFont="1" applyFill="1" applyBorder="1" applyAlignment="1">
      <alignment horizontal="center" vertical="center" wrapText="1"/>
    </xf>
    <xf numFmtId="0" fontId="22" fillId="0" borderId="61" xfId="2" applyFont="1" applyBorder="1" applyAlignment="1">
      <alignment horizontal="center" vertical="center"/>
    </xf>
    <xf numFmtId="0" fontId="22" fillId="0" borderId="62" xfId="2" applyFont="1" applyBorder="1" applyAlignment="1">
      <alignment horizontal="center" vertical="center"/>
    </xf>
    <xf numFmtId="0" fontId="22" fillId="0" borderId="62" xfId="2" applyFont="1" applyBorder="1" applyAlignment="1">
      <alignment vertical="center"/>
    </xf>
    <xf numFmtId="0" fontId="23" fillId="0" borderId="62" xfId="2" applyFont="1" applyBorder="1" applyAlignment="1">
      <alignment horizontal="center" vertical="center"/>
    </xf>
    <xf numFmtId="165" fontId="23" fillId="0" borderId="62" xfId="3" applyNumberFormat="1" applyFont="1" applyBorder="1" applyAlignment="1">
      <alignment horizontal="right" vertical="center"/>
    </xf>
    <xf numFmtId="165" fontId="23" fillId="7" borderId="62" xfId="3" applyNumberFormat="1" applyFont="1" applyFill="1" applyBorder="1" applyAlignment="1">
      <alignment horizontal="right" vertical="center"/>
    </xf>
    <xf numFmtId="165" fontId="23" fillId="6" borderId="63" xfId="3" applyNumberFormat="1" applyFont="1" applyFill="1" applyBorder="1" applyAlignment="1">
      <alignment horizontal="right" vertical="center"/>
    </xf>
    <xf numFmtId="0" fontId="23" fillId="8" borderId="63" xfId="2" applyFont="1" applyFill="1" applyBorder="1" applyAlignment="1">
      <alignment vertical="center"/>
    </xf>
    <xf numFmtId="0" fontId="23" fillId="8" borderId="62" xfId="2" applyFont="1" applyFill="1" applyBorder="1" applyAlignment="1">
      <alignment vertical="center"/>
    </xf>
    <xf numFmtId="0" fontId="23" fillId="8" borderId="64" xfId="2" applyFont="1" applyFill="1" applyBorder="1" applyAlignment="1">
      <alignment vertical="center"/>
    </xf>
    <xf numFmtId="0" fontId="23" fillId="8" borderId="65" xfId="2" applyFont="1" applyFill="1" applyBorder="1" applyAlignment="1">
      <alignment vertical="center"/>
    </xf>
    <xf numFmtId="0" fontId="8" fillId="0" borderId="0" xfId="2" applyFont="1" applyBorder="1"/>
    <xf numFmtId="0" fontId="23" fillId="0" borderId="51" xfId="2" applyFont="1" applyBorder="1" applyAlignment="1">
      <alignment horizontal="center" vertical="center"/>
    </xf>
    <xf numFmtId="0" fontId="23" fillId="0" borderId="52" xfId="2" applyFont="1" applyBorder="1" applyAlignment="1">
      <alignment horizontal="center" vertical="center"/>
    </xf>
    <xf numFmtId="0" fontId="23" fillId="0" borderId="52" xfId="2" applyFont="1" applyBorder="1" applyAlignment="1">
      <alignment vertical="center"/>
    </xf>
    <xf numFmtId="165" fontId="23" fillId="0" borderId="52" xfId="3" applyNumberFormat="1" applyFont="1" applyBorder="1" applyAlignment="1">
      <alignment horizontal="right" vertical="center"/>
    </xf>
    <xf numFmtId="0" fontId="23" fillId="0" borderId="53" xfId="2" applyFont="1" applyBorder="1"/>
    <xf numFmtId="165" fontId="23" fillId="7" borderId="52" xfId="3" applyNumberFormat="1" applyFont="1" applyFill="1" applyBorder="1" applyAlignment="1">
      <alignment horizontal="right" vertical="center"/>
    </xf>
    <xf numFmtId="0" fontId="23" fillId="6" borderId="52" xfId="2" applyFont="1" applyFill="1" applyBorder="1" applyAlignment="1">
      <alignment vertical="center"/>
    </xf>
    <xf numFmtId="165" fontId="23" fillId="6" borderId="52" xfId="3" applyNumberFormat="1" applyFont="1" applyFill="1" applyBorder="1" applyAlignment="1">
      <alignment horizontal="right" vertical="center"/>
    </xf>
    <xf numFmtId="0" fontId="23" fillId="8" borderId="52" xfId="2" applyFont="1" applyFill="1" applyBorder="1" applyAlignment="1">
      <alignment vertical="center"/>
    </xf>
    <xf numFmtId="0" fontId="23" fillId="8" borderId="54" xfId="2" applyFont="1" applyFill="1" applyBorder="1" applyAlignment="1">
      <alignment vertical="center"/>
    </xf>
    <xf numFmtId="0" fontId="23" fillId="8" borderId="55" xfId="2" applyFont="1" applyFill="1" applyBorder="1" applyAlignment="1">
      <alignment vertical="center"/>
    </xf>
    <xf numFmtId="0" fontId="23" fillId="0" borderId="54" xfId="2" applyFont="1" applyBorder="1" applyAlignment="1">
      <alignment horizontal="center" vertical="center"/>
    </xf>
    <xf numFmtId="0" fontId="23" fillId="6" borderId="66" xfId="2" applyFont="1" applyFill="1" applyBorder="1" applyAlignment="1">
      <alignment vertical="center"/>
    </xf>
    <xf numFmtId="165" fontId="23" fillId="6" borderId="66" xfId="3" applyNumberFormat="1" applyFont="1" applyFill="1" applyBorder="1" applyAlignment="1">
      <alignment horizontal="right" vertical="center"/>
    </xf>
    <xf numFmtId="0" fontId="23" fillId="8" borderId="66" xfId="2" applyFont="1" applyFill="1" applyBorder="1" applyAlignment="1">
      <alignment vertical="center"/>
    </xf>
    <xf numFmtId="0" fontId="23" fillId="0" borderId="70" xfId="2" applyFont="1" applyBorder="1" applyAlignment="1">
      <alignment horizontal="center" vertical="center"/>
    </xf>
    <xf numFmtId="0" fontId="23" fillId="0" borderId="74" xfId="2" applyFont="1" applyBorder="1" applyAlignment="1">
      <alignment horizontal="center" vertical="center"/>
    </xf>
    <xf numFmtId="0" fontId="23" fillId="0" borderId="74" xfId="2" applyFont="1" applyBorder="1" applyAlignment="1">
      <alignment vertical="center" wrapText="1"/>
    </xf>
    <xf numFmtId="0" fontId="23" fillId="0" borderId="79" xfId="2" applyFont="1" applyBorder="1" applyAlignment="1">
      <alignment horizontal="center" vertical="center"/>
    </xf>
    <xf numFmtId="165" fontId="23" fillId="0" borderId="74" xfId="3" applyNumberFormat="1" applyFont="1" applyBorder="1" applyAlignment="1">
      <alignment horizontal="right" vertical="center"/>
    </xf>
    <xf numFmtId="165" fontId="23" fillId="0" borderId="80" xfId="3" applyNumberFormat="1" applyFont="1" applyBorder="1" applyAlignment="1">
      <alignment horizontal="right" vertical="center"/>
    </xf>
    <xf numFmtId="165" fontId="23" fillId="7" borderId="74" xfId="3" applyNumberFormat="1" applyFont="1" applyFill="1" applyBorder="1" applyAlignment="1">
      <alignment horizontal="right" vertical="center"/>
    </xf>
    <xf numFmtId="0" fontId="23" fillId="6" borderId="80" xfId="2" applyFont="1" applyFill="1" applyBorder="1" applyAlignment="1">
      <alignment vertical="center"/>
    </xf>
    <xf numFmtId="165" fontId="23" fillId="6" borderId="80" xfId="3" applyNumberFormat="1" applyFont="1" applyFill="1" applyBorder="1" applyAlignment="1">
      <alignment horizontal="right" vertical="center"/>
    </xf>
    <xf numFmtId="0" fontId="23" fillId="8" borderId="80" xfId="2" applyFont="1" applyFill="1" applyBorder="1" applyAlignment="1">
      <alignment vertical="center"/>
    </xf>
    <xf numFmtId="0" fontId="23" fillId="8" borderId="74" xfId="2" applyFont="1" applyFill="1" applyBorder="1" applyAlignment="1">
      <alignment vertical="center"/>
    </xf>
    <xf numFmtId="0" fontId="23" fillId="8" borderId="79" xfId="2" applyFont="1" applyFill="1" applyBorder="1" applyAlignment="1">
      <alignment vertical="center"/>
    </xf>
    <xf numFmtId="0" fontId="23" fillId="8" borderId="81" xfId="2" applyFont="1" applyFill="1" applyBorder="1" applyAlignment="1">
      <alignment vertical="center"/>
    </xf>
    <xf numFmtId="0" fontId="23" fillId="0" borderId="67" xfId="2" applyFont="1" applyBorder="1" applyAlignment="1">
      <alignment horizontal="center" vertical="center"/>
    </xf>
    <xf numFmtId="0" fontId="23" fillId="0" borderId="57" xfId="2" applyFont="1" applyBorder="1" applyAlignment="1">
      <alignment horizontal="center" vertical="center"/>
    </xf>
    <xf numFmtId="0" fontId="23" fillId="0" borderId="57" xfId="2" applyFont="1" applyBorder="1" applyAlignment="1">
      <alignment vertical="center" wrapText="1"/>
    </xf>
    <xf numFmtId="0" fontId="23" fillId="0" borderId="59" xfId="2" applyFont="1" applyBorder="1" applyAlignment="1">
      <alignment horizontal="center" vertical="center"/>
    </xf>
    <xf numFmtId="165" fontId="23" fillId="0" borderId="57" xfId="3" applyNumberFormat="1" applyFont="1" applyBorder="1" applyAlignment="1">
      <alignment horizontal="right" vertical="center"/>
    </xf>
    <xf numFmtId="165" fontId="23" fillId="0" borderId="68" xfId="3" applyNumberFormat="1" applyFont="1" applyBorder="1" applyAlignment="1">
      <alignment horizontal="right" vertical="center"/>
    </xf>
    <xf numFmtId="165" fontId="23" fillId="7" borderId="57" xfId="3" applyNumberFormat="1" applyFont="1" applyFill="1" applyBorder="1" applyAlignment="1">
      <alignment horizontal="right" vertical="center"/>
    </xf>
    <xf numFmtId="0" fontId="23" fillId="6" borderId="68" xfId="2" applyFont="1" applyFill="1" applyBorder="1" applyAlignment="1">
      <alignment vertical="center"/>
    </xf>
    <xf numFmtId="165" fontId="23" fillId="6" borderId="68" xfId="3" applyNumberFormat="1" applyFont="1" applyFill="1" applyBorder="1" applyAlignment="1">
      <alignment horizontal="right" vertical="center"/>
    </xf>
    <xf numFmtId="0" fontId="23" fillId="8" borderId="68" xfId="2" applyFont="1" applyFill="1" applyBorder="1" applyAlignment="1">
      <alignment vertical="center"/>
    </xf>
    <xf numFmtId="0" fontId="23" fillId="8" borderId="57" xfId="2" applyFont="1" applyFill="1" applyBorder="1" applyAlignment="1">
      <alignment vertical="center"/>
    </xf>
    <xf numFmtId="0" fontId="23" fillId="8" borderId="59" xfId="2" applyFont="1" applyFill="1" applyBorder="1" applyAlignment="1">
      <alignment vertical="center"/>
    </xf>
    <xf numFmtId="0" fontId="23" fillId="8" borderId="60" xfId="2" applyFont="1" applyFill="1" applyBorder="1" applyAlignment="1">
      <alignment vertical="center"/>
    </xf>
    <xf numFmtId="0" fontId="22" fillId="2" borderId="33" xfId="2" applyFont="1" applyFill="1" applyBorder="1" applyAlignment="1">
      <alignment horizontal="center" vertical="center"/>
    </xf>
    <xf numFmtId="0" fontId="22" fillId="2" borderId="34" xfId="2" applyFont="1" applyFill="1" applyBorder="1" applyAlignment="1">
      <alignment horizontal="center" vertical="center"/>
    </xf>
    <xf numFmtId="165" fontId="22" fillId="2" borderId="33" xfId="3" applyNumberFormat="1" applyFont="1" applyFill="1" applyBorder="1" applyAlignment="1">
      <alignment horizontal="right" vertical="center"/>
    </xf>
    <xf numFmtId="165" fontId="22" fillId="7" borderId="33" xfId="3" applyNumberFormat="1" applyFont="1" applyFill="1" applyBorder="1" applyAlignment="1">
      <alignment horizontal="right" vertical="center"/>
    </xf>
    <xf numFmtId="165" fontId="23" fillId="7" borderId="33" xfId="3" applyNumberFormat="1" applyFont="1" applyFill="1" applyBorder="1" applyAlignment="1">
      <alignment horizontal="right" vertical="center"/>
    </xf>
    <xf numFmtId="165" fontId="22" fillId="6" borderId="33" xfId="3" applyNumberFormat="1" applyFont="1" applyFill="1" applyBorder="1" applyAlignment="1">
      <alignment horizontal="right" vertical="center"/>
    </xf>
    <xf numFmtId="165" fontId="22" fillId="8" borderId="33" xfId="3" applyNumberFormat="1" applyFont="1" applyFill="1" applyBorder="1" applyAlignment="1">
      <alignment horizontal="right" vertical="center"/>
    </xf>
    <xf numFmtId="165" fontId="23" fillId="8" borderId="33" xfId="3" applyNumberFormat="1" applyFont="1" applyFill="1" applyBorder="1" applyAlignment="1">
      <alignment horizontal="right" vertical="center"/>
    </xf>
    <xf numFmtId="0" fontId="23" fillId="8" borderId="33" xfId="3" applyNumberFormat="1" applyFont="1" applyFill="1" applyBorder="1" applyAlignment="1">
      <alignment vertical="center"/>
    </xf>
    <xf numFmtId="165" fontId="22" fillId="8" borderId="35" xfId="3" applyNumberFormat="1" applyFont="1" applyFill="1" applyBorder="1" applyAlignment="1">
      <alignment horizontal="right" vertical="center"/>
    </xf>
    <xf numFmtId="165" fontId="8" fillId="0" borderId="0" xfId="3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23" fillId="0" borderId="62" xfId="2" applyFont="1" applyBorder="1" applyAlignment="1">
      <alignment vertical="center"/>
    </xf>
    <xf numFmtId="165" fontId="23" fillId="0" borderId="62" xfId="3" applyNumberFormat="1" applyFont="1" applyBorder="1" applyAlignment="1">
      <alignment vertical="center"/>
    </xf>
    <xf numFmtId="165" fontId="23" fillId="7" borderId="62" xfId="3" applyNumberFormat="1" applyFont="1" applyFill="1" applyBorder="1" applyAlignment="1">
      <alignment vertical="center"/>
    </xf>
    <xf numFmtId="165" fontId="23" fillId="6" borderId="63" xfId="3" applyNumberFormat="1" applyFont="1" applyFill="1" applyBorder="1" applyAlignment="1">
      <alignment vertical="center"/>
    </xf>
    <xf numFmtId="0" fontId="23" fillId="0" borderId="9" xfId="2" applyFont="1" applyBorder="1" applyAlignment="1">
      <alignment vertical="center"/>
    </xf>
    <xf numFmtId="0" fontId="23" fillId="0" borderId="73" xfId="2" applyFont="1" applyBorder="1" applyAlignment="1">
      <alignment horizontal="center" vertical="center"/>
    </xf>
    <xf numFmtId="0" fontId="23" fillId="0" borderId="73" xfId="2" applyFont="1" applyBorder="1" applyAlignment="1">
      <alignment vertical="center"/>
    </xf>
    <xf numFmtId="0" fontId="23" fillId="0" borderId="13" xfId="2" applyFont="1" applyBorder="1" applyAlignment="1">
      <alignment horizontal="center" vertical="center"/>
    </xf>
    <xf numFmtId="165" fontId="23" fillId="0" borderId="13" xfId="3" applyNumberFormat="1" applyFont="1" applyBorder="1" applyAlignment="1">
      <alignment vertical="center"/>
    </xf>
    <xf numFmtId="165" fontId="23" fillId="7" borderId="13" xfId="3" applyNumberFormat="1" applyFont="1" applyFill="1" applyBorder="1" applyAlignment="1">
      <alignment vertical="center"/>
    </xf>
    <xf numFmtId="165" fontId="23" fillId="6" borderId="13" xfId="3" applyNumberFormat="1" applyFont="1" applyFill="1" applyBorder="1" applyAlignment="1">
      <alignment vertical="center"/>
    </xf>
    <xf numFmtId="0" fontId="23" fillId="8" borderId="13" xfId="2" applyFont="1" applyFill="1" applyBorder="1" applyAlignment="1">
      <alignment vertical="center"/>
    </xf>
    <xf numFmtId="0" fontId="23" fillId="8" borderId="77" xfId="2" applyFont="1" applyFill="1" applyBorder="1" applyAlignment="1">
      <alignment vertical="center"/>
    </xf>
    <xf numFmtId="0" fontId="23" fillId="0" borderId="74" xfId="2" applyFont="1" applyBorder="1" applyAlignment="1">
      <alignment vertical="center"/>
    </xf>
    <xf numFmtId="165" fontId="23" fillId="0" borderId="52" xfId="3" applyNumberFormat="1" applyFont="1" applyBorder="1" applyAlignment="1">
      <alignment vertical="center"/>
    </xf>
    <xf numFmtId="165" fontId="23" fillId="7" borderId="52" xfId="3" applyNumberFormat="1" applyFont="1" applyFill="1" applyBorder="1" applyAlignment="1">
      <alignment vertical="center"/>
    </xf>
    <xf numFmtId="165" fontId="23" fillId="6" borderId="52" xfId="3" applyNumberFormat="1" applyFont="1" applyFill="1" applyBorder="1" applyAlignment="1">
      <alignment vertical="center"/>
    </xf>
    <xf numFmtId="0" fontId="23" fillId="0" borderId="43" xfId="2" applyFont="1" applyBorder="1" applyAlignment="1">
      <alignment vertical="center"/>
    </xf>
    <xf numFmtId="0" fontId="23" fillId="0" borderId="10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165" fontId="23" fillId="0" borderId="12" xfId="3" applyNumberFormat="1" applyFont="1" applyBorder="1" applyAlignment="1">
      <alignment vertical="center"/>
    </xf>
    <xf numFmtId="0" fontId="23" fillId="0" borderId="12" xfId="2" applyFont="1" applyBorder="1"/>
    <xf numFmtId="165" fontId="23" fillId="7" borderId="12" xfId="3" applyNumberFormat="1" applyFont="1" applyFill="1" applyBorder="1" applyAlignment="1">
      <alignment vertical="center"/>
    </xf>
    <xf numFmtId="165" fontId="23" fillId="7" borderId="78" xfId="3" applyNumberFormat="1" applyFont="1" applyFill="1" applyBorder="1" applyAlignment="1">
      <alignment vertical="center"/>
    </xf>
    <xf numFmtId="165" fontId="23" fillId="6" borderId="12" xfId="3" applyNumberFormat="1" applyFont="1" applyFill="1" applyBorder="1" applyAlignment="1">
      <alignment vertical="center"/>
    </xf>
    <xf numFmtId="0" fontId="23" fillId="8" borderId="12" xfId="2" applyFont="1" applyFill="1" applyBorder="1" applyAlignment="1">
      <alignment vertical="center"/>
    </xf>
    <xf numFmtId="0" fontId="23" fillId="8" borderId="10" xfId="2" applyFont="1" applyFill="1" applyBorder="1" applyAlignment="1">
      <alignment vertical="center"/>
    </xf>
    <xf numFmtId="0" fontId="23" fillId="8" borderId="76" xfId="2" applyFont="1" applyFill="1" applyBorder="1" applyAlignment="1">
      <alignment vertical="center"/>
    </xf>
    <xf numFmtId="0" fontId="22" fillId="0" borderId="43" xfId="2" applyFont="1" applyBorder="1" applyAlignment="1">
      <alignment vertical="center"/>
    </xf>
    <xf numFmtId="0" fontId="23" fillId="8" borderId="33" xfId="3" applyNumberFormat="1" applyFont="1" applyFill="1" applyBorder="1" applyAlignment="1">
      <alignment horizontal="right" vertical="center"/>
    </xf>
    <xf numFmtId="0" fontId="7" fillId="0" borderId="0" xfId="2" applyFont="1" applyBorder="1"/>
    <xf numFmtId="0" fontId="22" fillId="3" borderId="4" xfId="2" applyFont="1" applyFill="1" applyBorder="1" applyAlignment="1">
      <alignment vertical="center"/>
    </xf>
    <xf numFmtId="165" fontId="22" fillId="3" borderId="4" xfId="3" applyNumberFormat="1" applyFont="1" applyFill="1" applyBorder="1" applyAlignment="1">
      <alignment vertical="center"/>
    </xf>
    <xf numFmtId="165" fontId="22" fillId="7" borderId="4" xfId="3" applyNumberFormat="1" applyFont="1" applyFill="1" applyBorder="1" applyAlignment="1">
      <alignment vertical="center"/>
    </xf>
    <xf numFmtId="165" fontId="22" fillId="6" borderId="4" xfId="3" applyNumberFormat="1" applyFont="1" applyFill="1" applyBorder="1" applyAlignment="1">
      <alignment vertical="center"/>
    </xf>
    <xf numFmtId="165" fontId="22" fillId="8" borderId="4" xfId="3" applyNumberFormat="1" applyFont="1" applyFill="1" applyBorder="1" applyAlignment="1">
      <alignment vertical="center"/>
    </xf>
    <xf numFmtId="165" fontId="7" fillId="0" borderId="0" xfId="3" applyNumberFormat="1" applyFont="1" applyBorder="1" applyAlignment="1">
      <alignment vertical="center"/>
    </xf>
    <xf numFmtId="0" fontId="22" fillId="5" borderId="75" xfId="2" applyFont="1" applyFill="1" applyBorder="1" applyAlignment="1">
      <alignment horizontal="center" vertical="center"/>
    </xf>
    <xf numFmtId="0" fontId="22" fillId="5" borderId="62" xfId="2" applyFont="1" applyFill="1" applyBorder="1" applyAlignment="1">
      <alignment horizontal="center" vertical="center"/>
    </xf>
    <xf numFmtId="0" fontId="22" fillId="5" borderId="63" xfId="2" applyFont="1" applyFill="1" applyBorder="1" applyAlignment="1">
      <alignment horizontal="left" vertical="center"/>
    </xf>
    <xf numFmtId="0" fontId="23" fillId="5" borderId="62" xfId="2" applyFont="1" applyFill="1" applyBorder="1" applyAlignment="1">
      <alignment vertical="center"/>
    </xf>
    <xf numFmtId="165" fontId="23" fillId="5" borderId="62" xfId="3" applyNumberFormat="1" applyFont="1" applyFill="1" applyBorder="1" applyAlignment="1">
      <alignment vertical="center"/>
    </xf>
    <xf numFmtId="165" fontId="23" fillId="6" borderId="62" xfId="3" applyNumberFormat="1" applyFont="1" applyFill="1" applyBorder="1" applyAlignment="1">
      <alignment vertical="center"/>
    </xf>
    <xf numFmtId="165" fontId="23" fillId="8" borderId="62" xfId="3" applyNumberFormat="1" applyFont="1" applyFill="1" applyBorder="1" applyAlignment="1">
      <alignment vertical="center"/>
    </xf>
    <xf numFmtId="0" fontId="23" fillId="8" borderId="62" xfId="3" applyNumberFormat="1" applyFont="1" applyFill="1" applyBorder="1" applyAlignment="1">
      <alignment vertical="center"/>
    </xf>
    <xf numFmtId="165" fontId="23" fillId="8" borderId="4" xfId="3" applyNumberFormat="1" applyFont="1" applyFill="1" applyBorder="1" applyAlignment="1">
      <alignment vertical="center"/>
    </xf>
    <xf numFmtId="165" fontId="23" fillId="8" borderId="45" xfId="3" applyNumberFormat="1" applyFont="1" applyFill="1" applyBorder="1" applyAlignment="1">
      <alignment vertical="center"/>
    </xf>
    <xf numFmtId="0" fontId="23" fillId="5" borderId="67" xfId="2" applyFont="1" applyFill="1" applyBorder="1" applyAlignment="1">
      <alignment horizontal="center" vertical="center"/>
    </xf>
    <xf numFmtId="0" fontId="23" fillId="5" borderId="57" xfId="2" applyFont="1" applyFill="1" applyBorder="1" applyAlignment="1">
      <alignment horizontal="center" vertical="center"/>
    </xf>
    <xf numFmtId="0" fontId="23" fillId="5" borderId="68" xfId="2" applyFont="1" applyFill="1" applyBorder="1" applyAlignment="1">
      <alignment horizontal="left" vertical="center"/>
    </xf>
    <xf numFmtId="165" fontId="23" fillId="5" borderId="57" xfId="3" applyNumberFormat="1" applyFont="1" applyFill="1" applyBorder="1" applyAlignment="1">
      <alignment vertical="center"/>
    </xf>
    <xf numFmtId="165" fontId="23" fillId="7" borderId="57" xfId="3" applyNumberFormat="1" applyFont="1" applyFill="1" applyBorder="1" applyAlignment="1">
      <alignment vertical="center"/>
    </xf>
    <xf numFmtId="165" fontId="23" fillId="6" borderId="57" xfId="3" applyNumberFormat="1" applyFont="1" applyFill="1" applyBorder="1" applyAlignment="1">
      <alignment vertical="center"/>
    </xf>
    <xf numFmtId="165" fontId="23" fillId="8" borderId="57" xfId="3" applyNumberFormat="1" applyFont="1" applyFill="1" applyBorder="1" applyAlignment="1">
      <alignment vertical="center"/>
    </xf>
    <xf numFmtId="0" fontId="23" fillId="8" borderId="57" xfId="3" applyNumberFormat="1" applyFont="1" applyFill="1" applyBorder="1" applyAlignment="1">
      <alignment vertical="center"/>
    </xf>
    <xf numFmtId="165" fontId="23" fillId="8" borderId="57" xfId="3" applyNumberFormat="1" applyFont="1" applyFill="1" applyBorder="1" applyAlignment="1">
      <alignment horizontal="right" vertical="center"/>
    </xf>
    <xf numFmtId="165" fontId="22" fillId="8" borderId="60" xfId="3" applyNumberFormat="1" applyFont="1" applyFill="1" applyBorder="1" applyAlignment="1">
      <alignment horizontal="right" vertical="center"/>
    </xf>
    <xf numFmtId="0" fontId="23" fillId="3" borderId="33" xfId="2" applyFont="1" applyFill="1" applyBorder="1" applyAlignment="1">
      <alignment vertical="center"/>
    </xf>
    <xf numFmtId="165" fontId="22" fillId="3" borderId="33" xfId="3" applyNumberFormat="1" applyFont="1" applyFill="1" applyBorder="1" applyAlignment="1">
      <alignment vertical="center"/>
    </xf>
    <xf numFmtId="165" fontId="22" fillId="7" borderId="33" xfId="3" applyNumberFormat="1" applyFont="1" applyFill="1" applyBorder="1" applyAlignment="1">
      <alignment vertical="center"/>
    </xf>
    <xf numFmtId="165" fontId="23" fillId="7" borderId="33" xfId="3" applyNumberFormat="1" applyFont="1" applyFill="1" applyBorder="1" applyAlignment="1">
      <alignment vertical="center"/>
    </xf>
    <xf numFmtId="165" fontId="22" fillId="6" borderId="33" xfId="3" applyNumberFormat="1" applyFont="1" applyFill="1" applyBorder="1" applyAlignment="1">
      <alignment vertical="center"/>
    </xf>
    <xf numFmtId="165" fontId="22" fillId="8" borderId="33" xfId="3" applyNumberFormat="1" applyFont="1" applyFill="1" applyBorder="1" applyAlignment="1">
      <alignment vertical="center"/>
    </xf>
    <xf numFmtId="165" fontId="22" fillId="8" borderId="35" xfId="3" applyNumberFormat="1" applyFont="1" applyFill="1" applyBorder="1" applyAlignment="1">
      <alignment vertical="center"/>
    </xf>
    <xf numFmtId="0" fontId="24" fillId="4" borderId="33" xfId="2" applyFont="1" applyFill="1" applyBorder="1" applyAlignment="1">
      <alignment vertical="center"/>
    </xf>
    <xf numFmtId="165" fontId="22" fillId="4" borderId="33" xfId="3" applyNumberFormat="1" applyFont="1" applyFill="1" applyBorder="1" applyAlignment="1">
      <alignment vertical="center"/>
    </xf>
    <xf numFmtId="165" fontId="10" fillId="0" borderId="0" xfId="3" applyNumberFormat="1" applyFont="1" applyBorder="1"/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0" xfId="2" applyFont="1"/>
    <xf numFmtId="0" fontId="8" fillId="0" borderId="0" xfId="2" applyFont="1" applyAlignment="1">
      <alignment vertical="center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>
      <alignment horizontal="center"/>
    </xf>
    <xf numFmtId="0" fontId="9" fillId="0" borderId="0" xfId="2" applyFont="1" applyFill="1" applyBorder="1" applyAlignment="1"/>
    <xf numFmtId="0" fontId="30" fillId="0" borderId="0" xfId="2" applyFont="1" applyFill="1" applyAlignment="1">
      <alignment horizontal="center"/>
    </xf>
    <xf numFmtId="0" fontId="31" fillId="0" borderId="0" xfId="2" applyFont="1"/>
    <xf numFmtId="0" fontId="12" fillId="0" borderId="0" xfId="2" applyFont="1" applyFill="1" applyAlignment="1"/>
    <xf numFmtId="0" fontId="9" fillId="0" borderId="0" xfId="2" applyFont="1" applyFill="1" applyAlignment="1"/>
    <xf numFmtId="0" fontId="16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1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30" fillId="0" borderId="0" xfId="2" applyFont="1" applyFill="1" applyAlignment="1"/>
    <xf numFmtId="0" fontId="29" fillId="0" borderId="0" xfId="2" applyFont="1"/>
    <xf numFmtId="0" fontId="1" fillId="0" borderId="0" xfId="2" applyFont="1" applyAlignment="1">
      <alignment horizontal="center"/>
    </xf>
    <xf numFmtId="0" fontId="18" fillId="0" borderId="0" xfId="2" applyFont="1"/>
    <xf numFmtId="0" fontId="19" fillId="0" borderId="0" xfId="2" applyFont="1"/>
    <xf numFmtId="0" fontId="34" fillId="0" borderId="0" xfId="2" applyFont="1" applyFill="1" applyAlignment="1"/>
    <xf numFmtId="0" fontId="1" fillId="0" borderId="0" xfId="2" applyFont="1"/>
    <xf numFmtId="0" fontId="20" fillId="0" borderId="0" xfId="2" applyFont="1" applyFill="1" applyAlignment="1"/>
    <xf numFmtId="0" fontId="32" fillId="0" borderId="0" xfId="2" applyFont="1" applyFill="1" applyAlignment="1"/>
    <xf numFmtId="0" fontId="35" fillId="0" borderId="0" xfId="2" applyFont="1" applyFill="1" applyAlignment="1"/>
    <xf numFmtId="0" fontId="37" fillId="0" borderId="0" xfId="2" applyFont="1"/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6" borderId="42" xfId="0" applyFont="1" applyFill="1" applyBorder="1" applyAlignment="1">
      <alignment horizontal="center"/>
    </xf>
    <xf numFmtId="2" fontId="22" fillId="8" borderId="6" xfId="0" applyNumberFormat="1" applyFont="1" applyFill="1" applyBorder="1" applyAlignment="1">
      <alignment horizontal="center" vertical="center" wrapText="1"/>
    </xf>
    <xf numFmtId="2" fontId="22" fillId="8" borderId="7" xfId="0" applyNumberFormat="1" applyFont="1" applyFill="1" applyBorder="1" applyAlignment="1">
      <alignment horizontal="center" vertical="center" wrapText="1"/>
    </xf>
    <xf numFmtId="2" fontId="22" fillId="8" borderId="8" xfId="0" applyNumberFormat="1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22" fillId="8" borderId="28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22" fillId="8" borderId="18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 wrapText="1"/>
    </xf>
    <xf numFmtId="0" fontId="22" fillId="8" borderId="29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2" fillId="0" borderId="37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/>
    </xf>
    <xf numFmtId="0" fontId="24" fillId="4" borderId="30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33" fillId="0" borderId="0" xfId="2" applyFont="1" applyFill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7" fillId="0" borderId="0" xfId="2" applyFont="1" applyFill="1" applyAlignment="1">
      <alignment horizontal="center"/>
    </xf>
    <xf numFmtId="0" fontId="25" fillId="0" borderId="0" xfId="0" applyFont="1" applyAlignment="1">
      <alignment horizontal="center"/>
    </xf>
    <xf numFmtId="0" fontId="38" fillId="0" borderId="0" xfId="2" applyFont="1" applyBorder="1" applyAlignment="1">
      <alignment horizontal="center" vertical="center"/>
    </xf>
    <xf numFmtId="0" fontId="29" fillId="0" borderId="0" xfId="2" applyFont="1" applyAlignment="1">
      <alignment horizontal="center"/>
    </xf>
    <xf numFmtId="0" fontId="12" fillId="0" borderId="0" xfId="2" applyFont="1" applyFill="1" applyAlignment="1">
      <alignment horizontal="center"/>
    </xf>
    <xf numFmtId="0" fontId="36" fillId="0" borderId="0" xfId="2" applyFont="1" applyBorder="1" applyAlignment="1">
      <alignment horizontal="center" vertical="center"/>
    </xf>
    <xf numFmtId="0" fontId="22" fillId="3" borderId="30" xfId="2" applyFont="1" applyFill="1" applyBorder="1" applyAlignment="1">
      <alignment horizontal="center" vertical="center"/>
    </xf>
    <xf numFmtId="0" fontId="22" fillId="3" borderId="31" xfId="2" applyFont="1" applyFill="1" applyBorder="1" applyAlignment="1">
      <alignment horizontal="center" vertical="center"/>
    </xf>
    <xf numFmtId="0" fontId="22" fillId="3" borderId="32" xfId="2" applyFont="1" applyFill="1" applyBorder="1" applyAlignment="1">
      <alignment horizontal="center" vertical="center"/>
    </xf>
    <xf numFmtId="0" fontId="24" fillId="4" borderId="30" xfId="2" applyFont="1" applyFill="1" applyBorder="1" applyAlignment="1">
      <alignment horizontal="center" vertical="center"/>
    </xf>
    <xf numFmtId="0" fontId="24" fillId="4" borderId="31" xfId="2" applyFont="1" applyFill="1" applyBorder="1" applyAlignment="1">
      <alignment horizontal="center" vertical="center"/>
    </xf>
    <xf numFmtId="0" fontId="24" fillId="4" borderId="32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/>
    </xf>
    <xf numFmtId="0" fontId="22" fillId="8" borderId="17" xfId="2" applyFont="1" applyFill="1" applyBorder="1" applyAlignment="1">
      <alignment horizontal="center" vertical="center" wrapText="1"/>
    </xf>
    <xf numFmtId="0" fontId="22" fillId="8" borderId="23" xfId="2" applyFont="1" applyFill="1" applyBorder="1" applyAlignment="1">
      <alignment horizontal="center" vertical="center" wrapText="1"/>
    </xf>
    <xf numFmtId="0" fontId="22" fillId="8" borderId="29" xfId="2" applyFont="1" applyFill="1" applyBorder="1" applyAlignment="1">
      <alignment horizontal="center" vertical="center" wrapText="1"/>
    </xf>
    <xf numFmtId="0" fontId="22" fillId="2" borderId="30" xfId="2" applyFont="1" applyFill="1" applyBorder="1" applyAlignment="1">
      <alignment horizontal="center" vertical="center"/>
    </xf>
    <xf numFmtId="0" fontId="22" fillId="2" borderId="31" xfId="2" applyFont="1" applyFill="1" applyBorder="1" applyAlignment="1">
      <alignment horizontal="center" vertical="center"/>
    </xf>
    <xf numFmtId="0" fontId="22" fillId="2" borderId="32" xfId="2" applyFont="1" applyFill="1" applyBorder="1" applyAlignment="1">
      <alignment horizontal="center" vertical="center"/>
    </xf>
    <xf numFmtId="0" fontId="22" fillId="0" borderId="39" xfId="2" applyFont="1" applyBorder="1" applyAlignment="1">
      <alignment horizontal="center" vertical="center"/>
    </xf>
    <xf numFmtId="0" fontId="22" fillId="0" borderId="40" xfId="2" applyFont="1" applyBorder="1" applyAlignment="1">
      <alignment horizontal="center" vertical="center"/>
    </xf>
    <xf numFmtId="0" fontId="22" fillId="0" borderId="41" xfId="2" applyFont="1" applyBorder="1" applyAlignment="1">
      <alignment horizontal="center" vertical="center"/>
    </xf>
    <xf numFmtId="0" fontId="22" fillId="3" borderId="44" xfId="2" applyFont="1" applyFill="1" applyBorder="1" applyAlignment="1">
      <alignment horizontal="center" vertical="center"/>
    </xf>
    <xf numFmtId="0" fontId="22" fillId="3" borderId="3" xfId="2" applyFont="1" applyFill="1" applyBorder="1" applyAlignment="1">
      <alignment horizontal="center" vertical="center"/>
    </xf>
    <xf numFmtId="0" fontId="22" fillId="6" borderId="14" xfId="2" applyFont="1" applyFill="1" applyBorder="1" applyAlignment="1">
      <alignment horizontal="center" vertical="center" wrapText="1"/>
    </xf>
    <xf numFmtId="0" fontId="22" fillId="6" borderId="15" xfId="2" applyFont="1" applyFill="1" applyBorder="1" applyAlignment="1">
      <alignment horizontal="center" vertical="center" wrapText="1"/>
    </xf>
    <xf numFmtId="0" fontId="22" fillId="6" borderId="16" xfId="2" applyFont="1" applyFill="1" applyBorder="1" applyAlignment="1">
      <alignment horizontal="center" vertical="center" wrapText="1"/>
    </xf>
    <xf numFmtId="0" fontId="22" fillId="6" borderId="10" xfId="2" applyFont="1" applyFill="1" applyBorder="1" applyAlignment="1">
      <alignment horizontal="center" vertical="center" wrapText="1"/>
    </xf>
    <xf numFmtId="0" fontId="22" fillId="6" borderId="0" xfId="2" applyFont="1" applyFill="1" applyBorder="1" applyAlignment="1">
      <alignment horizontal="center" vertical="center" wrapText="1"/>
    </xf>
    <xf numFmtId="0" fontId="22" fillId="6" borderId="11" xfId="2" applyFont="1" applyFill="1" applyBorder="1" applyAlignment="1">
      <alignment horizontal="center" vertical="center" wrapText="1"/>
    </xf>
    <xf numFmtId="0" fontId="22" fillId="6" borderId="19" xfId="2" applyFont="1" applyFill="1" applyBorder="1" applyAlignment="1">
      <alignment horizontal="center" vertical="center" wrapText="1"/>
    </xf>
    <xf numFmtId="0" fontId="22" fillId="6" borderId="20" xfId="2" applyFont="1" applyFill="1" applyBorder="1" applyAlignment="1">
      <alignment horizontal="center" vertical="center" wrapText="1"/>
    </xf>
    <xf numFmtId="0" fontId="22" fillId="6" borderId="22" xfId="2" applyFont="1" applyFill="1" applyBorder="1" applyAlignment="1">
      <alignment horizontal="center" vertical="center" wrapText="1"/>
    </xf>
    <xf numFmtId="0" fontId="22" fillId="8" borderId="28" xfId="2" applyFont="1" applyFill="1" applyBorder="1" applyAlignment="1">
      <alignment horizontal="center" vertical="center" wrapText="1"/>
    </xf>
    <xf numFmtId="0" fontId="22" fillId="8" borderId="14" xfId="2" applyFont="1" applyFill="1" applyBorder="1" applyAlignment="1">
      <alignment horizontal="center" vertical="center" wrapText="1"/>
    </xf>
    <xf numFmtId="0" fontId="22" fillId="8" borderId="15" xfId="2" applyFont="1" applyFill="1" applyBorder="1" applyAlignment="1">
      <alignment horizontal="center" vertical="center" wrapText="1"/>
    </xf>
    <xf numFmtId="0" fontId="22" fillId="8" borderId="18" xfId="2" applyFont="1" applyFill="1" applyBorder="1" applyAlignment="1">
      <alignment horizontal="center" vertical="center" wrapText="1"/>
    </xf>
    <xf numFmtId="0" fontId="22" fillId="8" borderId="19" xfId="2" applyFont="1" applyFill="1" applyBorder="1" applyAlignment="1">
      <alignment horizontal="center" vertical="center" wrapText="1"/>
    </xf>
    <xf numFmtId="0" fontId="22" fillId="8" borderId="20" xfId="2" applyFont="1" applyFill="1" applyBorder="1" applyAlignment="1">
      <alignment horizontal="center" vertical="center" wrapText="1"/>
    </xf>
    <xf numFmtId="0" fontId="22" fillId="8" borderId="21" xfId="2" applyFont="1" applyFill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2" fontId="22" fillId="8" borderId="6" xfId="2" applyNumberFormat="1" applyFont="1" applyFill="1" applyBorder="1" applyAlignment="1">
      <alignment horizontal="center" vertical="center" wrapText="1"/>
    </xf>
    <xf numFmtId="2" fontId="22" fillId="8" borderId="7" xfId="2" applyNumberFormat="1" applyFont="1" applyFill="1" applyBorder="1" applyAlignment="1">
      <alignment horizontal="center" vertical="center" wrapText="1"/>
    </xf>
    <xf numFmtId="2" fontId="22" fillId="8" borderId="8" xfId="2" applyNumberFormat="1" applyFont="1" applyFill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/>
    </xf>
    <xf numFmtId="0" fontId="22" fillId="7" borderId="13" xfId="2" applyFont="1" applyFill="1" applyBorder="1" applyAlignment="1">
      <alignment horizontal="center" vertical="center" wrapText="1"/>
    </xf>
    <xf numFmtId="0" fontId="22" fillId="7" borderId="12" xfId="2" applyFont="1" applyFill="1" applyBorder="1" applyAlignment="1">
      <alignment horizontal="center" vertical="center" wrapText="1"/>
    </xf>
    <xf numFmtId="0" fontId="22" fillId="7" borderId="27" xfId="2" applyFont="1" applyFill="1" applyBorder="1" applyAlignment="1">
      <alignment horizontal="center" vertical="center" wrapText="1"/>
    </xf>
    <xf numFmtId="0" fontId="22" fillId="7" borderId="14" xfId="2" applyFont="1" applyFill="1" applyBorder="1" applyAlignment="1">
      <alignment horizontal="center" vertical="center" wrapText="1"/>
    </xf>
    <xf numFmtId="0" fontId="22" fillId="7" borderId="15" xfId="2" applyFont="1" applyFill="1" applyBorder="1" applyAlignment="1">
      <alignment horizontal="center" vertical="center" wrapText="1"/>
    </xf>
    <xf numFmtId="0" fontId="22" fillId="7" borderId="16" xfId="2" applyFont="1" applyFill="1" applyBorder="1" applyAlignment="1">
      <alignment horizontal="center" vertical="center" wrapText="1"/>
    </xf>
    <xf numFmtId="0" fontId="22" fillId="7" borderId="10" xfId="2" applyFont="1" applyFill="1" applyBorder="1" applyAlignment="1">
      <alignment horizontal="center" vertical="center" wrapText="1"/>
    </xf>
    <xf numFmtId="0" fontId="22" fillId="7" borderId="0" xfId="2" applyFont="1" applyFill="1" applyBorder="1" applyAlignment="1">
      <alignment horizontal="center" vertical="center" wrapText="1"/>
    </xf>
    <xf numFmtId="0" fontId="22" fillId="7" borderId="11" xfId="2" applyFont="1" applyFill="1" applyBorder="1" applyAlignment="1">
      <alignment horizontal="center" vertical="center" wrapText="1"/>
    </xf>
    <xf numFmtId="0" fontId="22" fillId="7" borderId="19" xfId="2" applyFont="1" applyFill="1" applyBorder="1" applyAlignment="1">
      <alignment horizontal="center" vertical="center" wrapText="1"/>
    </xf>
    <xf numFmtId="0" fontId="22" fillId="7" borderId="20" xfId="2" applyFont="1" applyFill="1" applyBorder="1" applyAlignment="1">
      <alignment horizontal="center" vertical="center" wrapText="1"/>
    </xf>
    <xf numFmtId="0" fontId="22" fillId="7" borderId="22" xfId="2" applyFont="1" applyFill="1" applyBorder="1" applyAlignment="1">
      <alignment horizontal="center" vertical="center" wrapText="1"/>
    </xf>
    <xf numFmtId="0" fontId="22" fillId="6" borderId="13" xfId="2" applyFont="1" applyFill="1" applyBorder="1" applyAlignment="1">
      <alignment horizontal="center" vertical="center" wrapText="1"/>
    </xf>
    <xf numFmtId="0" fontId="22" fillId="6" borderId="12" xfId="2" applyFont="1" applyFill="1" applyBorder="1" applyAlignment="1">
      <alignment horizontal="center" vertical="center" wrapText="1"/>
    </xf>
    <xf numFmtId="0" fontId="22" fillId="6" borderId="27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right" vertical="top" wrapText="1"/>
    </xf>
    <xf numFmtId="0" fontId="2" fillId="0" borderId="0" xfId="2" applyFont="1" applyAlignment="1">
      <alignment horizontal="center"/>
    </xf>
    <xf numFmtId="0" fontId="22" fillId="0" borderId="1" xfId="2" applyFont="1" applyBorder="1" applyAlignment="1">
      <alignment horizontal="center" vertical="center" wrapText="1"/>
    </xf>
    <xf numFmtId="0" fontId="22" fillId="0" borderId="9" xfId="2" applyFont="1" applyBorder="1" applyAlignment="1">
      <alignment vertical="center" wrapText="1"/>
    </xf>
    <xf numFmtId="0" fontId="22" fillId="0" borderId="24" xfId="2" applyFont="1" applyBorder="1" applyAlignment="1">
      <alignment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2" fillId="0" borderId="11" xfId="2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 wrapText="1"/>
    </xf>
    <xf numFmtId="0" fontId="22" fillId="0" borderId="26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0" fontId="22" fillId="0" borderId="12" xfId="2" applyFont="1" applyBorder="1" applyAlignment="1">
      <alignment vertical="center" wrapText="1"/>
    </xf>
    <xf numFmtId="0" fontId="22" fillId="0" borderId="27" xfId="2" applyFont="1" applyBorder="1" applyAlignment="1">
      <alignment vertical="center" wrapText="1"/>
    </xf>
    <xf numFmtId="0" fontId="22" fillId="0" borderId="12" xfId="2" applyFont="1" applyBorder="1" applyAlignment="1">
      <alignment horizontal="center" vertical="center" wrapText="1"/>
    </xf>
    <xf numFmtId="0" fontId="22" fillId="0" borderId="27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/>
    </xf>
    <xf numFmtId="0" fontId="22" fillId="7" borderId="6" xfId="2" applyFont="1" applyFill="1" applyBorder="1" applyAlignment="1">
      <alignment horizontal="center"/>
    </xf>
    <xf numFmtId="0" fontId="22" fillId="7" borderId="7" xfId="2" applyFont="1" applyFill="1" applyBorder="1" applyAlignment="1">
      <alignment horizontal="center"/>
    </xf>
    <xf numFmtId="0" fontId="22" fillId="6" borderId="6" xfId="2" applyFont="1" applyFill="1" applyBorder="1" applyAlignment="1">
      <alignment horizontal="center"/>
    </xf>
    <xf numFmtId="0" fontId="22" fillId="6" borderId="7" xfId="2" applyFont="1" applyFill="1" applyBorder="1" applyAlignment="1">
      <alignment horizontal="center"/>
    </xf>
    <xf numFmtId="0" fontId="22" fillId="6" borderId="42" xfId="2" applyFont="1" applyFill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Q57"/>
  <sheetViews>
    <sheetView view="pageBreakPreview" topLeftCell="A8" zoomScale="80" zoomScaleNormal="70" zoomScaleSheetLayoutView="80" workbookViewId="0">
      <pane ySplit="1965" topLeftCell="A2" activePane="bottomLeft"/>
      <selection activeCell="I11" sqref="I11:I12"/>
      <selection pane="bottomLeft" activeCell="F18" sqref="F18"/>
    </sheetView>
  </sheetViews>
  <sheetFormatPr defaultRowHeight="12.75"/>
  <cols>
    <col min="1" max="1" width="5.7109375" customWidth="1"/>
    <col min="2" max="2" width="4.5703125" customWidth="1"/>
    <col min="3" max="3" width="30" customWidth="1"/>
    <col min="4" max="4" width="10.42578125" customWidth="1"/>
    <col min="5" max="5" width="14.42578125" customWidth="1"/>
    <col min="6" max="11" width="7.7109375" customWidth="1"/>
    <col min="12" max="12" width="10.42578125" customWidth="1"/>
    <col min="13" max="14" width="8.7109375" customWidth="1"/>
    <col min="15" max="15" width="11.5703125" customWidth="1"/>
    <col min="16" max="20" width="8.7109375" customWidth="1"/>
    <col min="21" max="26" width="5.7109375" customWidth="1"/>
    <col min="27" max="27" width="9.140625" customWidth="1"/>
    <col min="28" max="28" width="8.5703125" customWidth="1"/>
    <col min="29" max="29" width="10.140625" customWidth="1"/>
    <col min="30" max="30" width="11.28515625" customWidth="1"/>
    <col min="31" max="36" width="8.5703125" customWidth="1"/>
    <col min="37" max="37" width="0.28515625" customWidth="1"/>
  </cols>
  <sheetData>
    <row r="1" spans="1:43" ht="20.100000000000001" hidden="1" customHeight="1">
      <c r="A1" s="416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1"/>
      <c r="AE1" s="2"/>
      <c r="AF1" s="2"/>
      <c r="AG1" s="2"/>
      <c r="AH1" s="2"/>
      <c r="AI1" s="2"/>
      <c r="AJ1" s="2"/>
      <c r="AK1" s="3"/>
      <c r="AL1" s="3"/>
      <c r="AM1" s="3"/>
      <c r="AN1" s="3"/>
      <c r="AO1" s="3"/>
      <c r="AP1" s="3"/>
      <c r="AQ1" s="3"/>
    </row>
    <row r="2" spans="1:43" s="7" customFormat="1" ht="20.25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"/>
      <c r="AE2" s="5"/>
      <c r="AF2" s="5"/>
      <c r="AG2" s="5"/>
      <c r="AH2" s="5"/>
      <c r="AI2" s="5"/>
      <c r="AJ2" s="5"/>
      <c r="AK2" s="6"/>
      <c r="AL2" s="6"/>
      <c r="AM2" s="6"/>
      <c r="AN2" s="6"/>
      <c r="AO2" s="6"/>
      <c r="AP2" s="6"/>
      <c r="AQ2" s="6"/>
    </row>
    <row r="3" spans="1:43" s="7" customFormat="1" ht="20.25">
      <c r="A3" s="417" t="s">
        <v>55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"/>
      <c r="AE3" s="5"/>
      <c r="AF3" s="5"/>
      <c r="AG3" s="5"/>
      <c r="AH3" s="5"/>
      <c r="AI3" s="5"/>
      <c r="AJ3" s="5"/>
      <c r="AK3" s="6"/>
      <c r="AL3" s="6"/>
      <c r="AM3" s="6"/>
      <c r="AN3" s="6"/>
      <c r="AO3" s="6"/>
      <c r="AP3" s="6"/>
      <c r="AQ3" s="6"/>
    </row>
    <row r="4" spans="1:43" s="7" customFormat="1" ht="15.95" customHeight="1">
      <c r="A4" s="8"/>
      <c r="B4" s="8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3" s="7" customFormat="1" ht="15.95" customHeight="1">
      <c r="A5" s="43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6"/>
      <c r="AL5" s="6"/>
      <c r="AM5" s="6"/>
      <c r="AN5" s="6"/>
      <c r="AO5" s="6"/>
      <c r="AP5" s="6"/>
      <c r="AQ5" s="6"/>
    </row>
    <row r="6" spans="1:43" ht="0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3"/>
      <c r="AL6" s="3"/>
      <c r="AM6" s="3"/>
      <c r="AN6" s="3"/>
      <c r="AO6" s="3"/>
      <c r="AP6" s="3"/>
      <c r="AQ6" s="3"/>
    </row>
    <row r="7" spans="1:43" s="11" customFormat="1" ht="13.5" thickBot="1"/>
    <row r="8" spans="1:43" s="40" customFormat="1" ht="27.95" customHeight="1">
      <c r="A8" s="418" t="s">
        <v>3</v>
      </c>
      <c r="B8" s="421" t="s">
        <v>4</v>
      </c>
      <c r="C8" s="422"/>
      <c r="D8" s="427" t="s">
        <v>5</v>
      </c>
      <c r="E8" s="44" t="s">
        <v>6</v>
      </c>
      <c r="F8" s="432" t="s">
        <v>7</v>
      </c>
      <c r="G8" s="432"/>
      <c r="H8" s="432"/>
      <c r="I8" s="432"/>
      <c r="J8" s="432"/>
      <c r="K8" s="432"/>
      <c r="L8" s="433" t="s">
        <v>54</v>
      </c>
      <c r="M8" s="434"/>
      <c r="N8" s="434"/>
      <c r="O8" s="434"/>
      <c r="P8" s="435" t="s">
        <v>56</v>
      </c>
      <c r="Q8" s="436"/>
      <c r="R8" s="436"/>
      <c r="S8" s="437"/>
      <c r="T8" s="438" t="s">
        <v>8</v>
      </c>
      <c r="U8" s="439"/>
      <c r="V8" s="439"/>
      <c r="W8" s="439"/>
      <c r="X8" s="439"/>
      <c r="Y8" s="439"/>
      <c r="Z8" s="439"/>
      <c r="AA8" s="439"/>
      <c r="AB8" s="439"/>
      <c r="AC8" s="440"/>
      <c r="AD8" s="39"/>
    </row>
    <row r="9" spans="1:43" s="40" customFormat="1" ht="19.5">
      <c r="A9" s="419"/>
      <c r="B9" s="423"/>
      <c r="C9" s="424"/>
      <c r="D9" s="428"/>
      <c r="E9" s="45" t="s">
        <v>9</v>
      </c>
      <c r="F9" s="408" t="s">
        <v>10</v>
      </c>
      <c r="G9" s="408" t="s">
        <v>11</v>
      </c>
      <c r="H9" s="408" t="s">
        <v>12</v>
      </c>
      <c r="I9" s="408" t="s">
        <v>13</v>
      </c>
      <c r="J9" s="408" t="s">
        <v>14</v>
      </c>
      <c r="K9" s="408" t="s">
        <v>15</v>
      </c>
      <c r="L9" s="461" t="s">
        <v>16</v>
      </c>
      <c r="M9" s="464" t="s">
        <v>17</v>
      </c>
      <c r="N9" s="465"/>
      <c r="O9" s="466"/>
      <c r="P9" s="410" t="s">
        <v>16</v>
      </c>
      <c r="Q9" s="441" t="s">
        <v>17</v>
      </c>
      <c r="R9" s="442"/>
      <c r="S9" s="443"/>
      <c r="T9" s="450" t="s">
        <v>16</v>
      </c>
      <c r="U9" s="452" t="s">
        <v>17</v>
      </c>
      <c r="V9" s="453"/>
      <c r="W9" s="453"/>
      <c r="X9" s="453"/>
      <c r="Y9" s="453"/>
      <c r="Z9" s="453"/>
      <c r="AA9" s="453"/>
      <c r="AB9" s="453"/>
      <c r="AC9" s="454"/>
      <c r="AD9" s="41"/>
    </row>
    <row r="10" spans="1:43" s="40" customFormat="1" ht="19.5">
      <c r="A10" s="419"/>
      <c r="B10" s="423"/>
      <c r="C10" s="424"/>
      <c r="D10" s="428"/>
      <c r="E10" s="45"/>
      <c r="F10" s="409"/>
      <c r="G10" s="409"/>
      <c r="H10" s="409"/>
      <c r="I10" s="409"/>
      <c r="J10" s="409"/>
      <c r="K10" s="409"/>
      <c r="L10" s="462"/>
      <c r="M10" s="467"/>
      <c r="N10" s="468"/>
      <c r="O10" s="469"/>
      <c r="P10" s="411"/>
      <c r="Q10" s="444"/>
      <c r="R10" s="445"/>
      <c r="S10" s="446"/>
      <c r="T10" s="450"/>
      <c r="U10" s="455"/>
      <c r="V10" s="456"/>
      <c r="W10" s="456"/>
      <c r="X10" s="456"/>
      <c r="Y10" s="456"/>
      <c r="Z10" s="456"/>
      <c r="AA10" s="456"/>
      <c r="AB10" s="456"/>
      <c r="AC10" s="457"/>
      <c r="AD10" s="41"/>
    </row>
    <row r="11" spans="1:43" s="40" customFormat="1" ht="13.5" customHeight="1">
      <c r="A11" s="419"/>
      <c r="B11" s="423"/>
      <c r="C11" s="424"/>
      <c r="D11" s="428"/>
      <c r="E11" s="45"/>
      <c r="F11" s="409" t="s">
        <v>18</v>
      </c>
      <c r="G11" s="409" t="s">
        <v>18</v>
      </c>
      <c r="H11" s="409" t="s">
        <v>18</v>
      </c>
      <c r="I11" s="409" t="s">
        <v>18</v>
      </c>
      <c r="J11" s="409" t="s">
        <v>18</v>
      </c>
      <c r="K11" s="409" t="s">
        <v>18</v>
      </c>
      <c r="L11" s="462"/>
      <c r="M11" s="470"/>
      <c r="N11" s="471"/>
      <c r="O11" s="472"/>
      <c r="P11" s="411"/>
      <c r="Q11" s="447"/>
      <c r="R11" s="448"/>
      <c r="S11" s="449"/>
      <c r="T11" s="450"/>
      <c r="U11" s="450" t="s">
        <v>44</v>
      </c>
      <c r="V11" s="450"/>
      <c r="W11" s="450"/>
      <c r="X11" s="450" t="s">
        <v>45</v>
      </c>
      <c r="Y11" s="450"/>
      <c r="Z11" s="450"/>
      <c r="AA11" s="450" t="s">
        <v>19</v>
      </c>
      <c r="AB11" s="450"/>
      <c r="AC11" s="459" t="s">
        <v>20</v>
      </c>
      <c r="AD11" s="41"/>
    </row>
    <row r="12" spans="1:43" s="40" customFormat="1" ht="39.75" thickBot="1">
      <c r="A12" s="420"/>
      <c r="B12" s="425"/>
      <c r="C12" s="426"/>
      <c r="D12" s="429"/>
      <c r="E12" s="46"/>
      <c r="F12" s="458"/>
      <c r="G12" s="458"/>
      <c r="H12" s="458"/>
      <c r="I12" s="458"/>
      <c r="J12" s="458"/>
      <c r="K12" s="458"/>
      <c r="L12" s="463"/>
      <c r="M12" s="47" t="s">
        <v>21</v>
      </c>
      <c r="N12" s="48" t="s">
        <v>22</v>
      </c>
      <c r="O12" s="47" t="s">
        <v>48</v>
      </c>
      <c r="P12" s="412"/>
      <c r="Q12" s="49" t="s">
        <v>21</v>
      </c>
      <c r="R12" s="49" t="s">
        <v>22</v>
      </c>
      <c r="S12" s="49" t="s">
        <v>48</v>
      </c>
      <c r="T12" s="451"/>
      <c r="U12" s="50" t="s">
        <v>21</v>
      </c>
      <c r="V12" s="50" t="s">
        <v>22</v>
      </c>
      <c r="W12" s="50" t="s">
        <v>48</v>
      </c>
      <c r="X12" s="50" t="s">
        <v>21</v>
      </c>
      <c r="Y12" s="50" t="s">
        <v>22</v>
      </c>
      <c r="Z12" s="50" t="s">
        <v>48</v>
      </c>
      <c r="AA12" s="50" t="s">
        <v>21</v>
      </c>
      <c r="AB12" s="50" t="s">
        <v>22</v>
      </c>
      <c r="AC12" s="460"/>
      <c r="AD12" s="41"/>
    </row>
    <row r="13" spans="1:43" s="11" customFormat="1" ht="27.95" customHeight="1" thickTop="1">
      <c r="A13" s="173" t="s">
        <v>23</v>
      </c>
      <c r="B13" s="174"/>
      <c r="C13" s="175" t="s">
        <v>24</v>
      </c>
      <c r="D13" s="51"/>
      <c r="E13" s="52"/>
      <c r="F13" s="52"/>
      <c r="G13" s="52"/>
      <c r="H13" s="52"/>
      <c r="I13" s="52"/>
      <c r="J13" s="52"/>
      <c r="K13" s="52"/>
      <c r="L13" s="53"/>
      <c r="M13" s="53"/>
      <c r="N13" s="53"/>
      <c r="O13" s="53"/>
      <c r="P13" s="54"/>
      <c r="Q13" s="54"/>
      <c r="R13" s="54"/>
      <c r="S13" s="54"/>
      <c r="T13" s="55"/>
      <c r="U13" s="56"/>
      <c r="V13" s="56"/>
      <c r="W13" s="56"/>
      <c r="X13" s="56"/>
      <c r="Y13" s="56"/>
      <c r="Z13" s="56"/>
      <c r="AA13" s="56"/>
      <c r="AB13" s="57"/>
      <c r="AC13" s="58"/>
      <c r="AD13" s="12"/>
    </row>
    <row r="14" spans="1:43" s="11" customFormat="1" ht="27.95" customHeight="1">
      <c r="A14" s="59"/>
      <c r="B14" s="60">
        <v>1</v>
      </c>
      <c r="C14" s="61" t="s">
        <v>25</v>
      </c>
      <c r="D14" s="60" t="s">
        <v>26</v>
      </c>
      <c r="E14" s="60">
        <v>2009</v>
      </c>
      <c r="F14" s="62"/>
      <c r="G14" s="63"/>
      <c r="H14" s="62"/>
      <c r="I14" s="62">
        <v>0</v>
      </c>
      <c r="J14" s="62">
        <v>0</v>
      </c>
      <c r="K14" s="62">
        <v>100</v>
      </c>
      <c r="L14" s="64">
        <v>100</v>
      </c>
      <c r="M14" s="64">
        <v>197</v>
      </c>
      <c r="N14" s="64">
        <v>186</v>
      </c>
      <c r="O14" s="64">
        <f>SUM(M14:N14)</f>
        <v>383</v>
      </c>
      <c r="P14" s="65">
        <v>100</v>
      </c>
      <c r="Q14" s="65"/>
      <c r="R14" s="65"/>
      <c r="S14" s="65"/>
      <c r="T14" s="66">
        <v>100</v>
      </c>
      <c r="U14" s="66"/>
      <c r="V14" s="66"/>
      <c r="W14" s="66"/>
      <c r="X14" s="66"/>
      <c r="Y14" s="66"/>
      <c r="Z14" s="66"/>
      <c r="AA14" s="66"/>
      <c r="AB14" s="67"/>
      <c r="AC14" s="68"/>
      <c r="AD14" s="13"/>
    </row>
    <row r="15" spans="1:43" s="11" customFormat="1" ht="27.95" customHeight="1" thickBot="1">
      <c r="A15" s="69"/>
      <c r="B15" s="70"/>
      <c r="C15" s="71" t="s">
        <v>27</v>
      </c>
      <c r="D15" s="70" t="s">
        <v>26</v>
      </c>
      <c r="E15" s="70">
        <v>2010</v>
      </c>
      <c r="F15" s="72"/>
      <c r="G15" s="73"/>
      <c r="H15" s="72">
        <v>0</v>
      </c>
      <c r="I15" s="72">
        <v>0</v>
      </c>
      <c r="J15" s="72">
        <v>100</v>
      </c>
      <c r="K15" s="72"/>
      <c r="L15" s="74">
        <v>100</v>
      </c>
      <c r="M15" s="74">
        <v>219</v>
      </c>
      <c r="N15" s="74">
        <v>220</v>
      </c>
      <c r="O15" s="74">
        <f>SUM(M15:N15)</f>
        <v>439</v>
      </c>
      <c r="P15" s="75">
        <v>100</v>
      </c>
      <c r="Q15" s="75"/>
      <c r="R15" s="75"/>
      <c r="S15" s="75"/>
      <c r="T15" s="76">
        <v>100</v>
      </c>
      <c r="U15" s="76"/>
      <c r="V15" s="76"/>
      <c r="W15" s="76"/>
      <c r="X15" s="76"/>
      <c r="Y15" s="76"/>
      <c r="Z15" s="76"/>
      <c r="AA15" s="76"/>
      <c r="AB15" s="77"/>
      <c r="AC15" s="78"/>
      <c r="AD15" s="13"/>
    </row>
    <row r="16" spans="1:43" s="15" customFormat="1" ht="27.95" customHeight="1" thickBot="1">
      <c r="A16" s="413" t="s">
        <v>28</v>
      </c>
      <c r="B16" s="414"/>
      <c r="C16" s="415"/>
      <c r="D16" s="79"/>
      <c r="E16" s="79"/>
      <c r="F16" s="80">
        <f>SUM(F14:F15)</f>
        <v>0</v>
      </c>
      <c r="G16" s="80">
        <f t="shared" ref="G16:K16" si="0">SUM(G14:G15)</f>
        <v>0</v>
      </c>
      <c r="H16" s="80">
        <f t="shared" si="0"/>
        <v>0</v>
      </c>
      <c r="I16" s="80">
        <f t="shared" si="0"/>
        <v>0</v>
      </c>
      <c r="J16" s="80">
        <f t="shared" si="0"/>
        <v>100</v>
      </c>
      <c r="K16" s="80">
        <f t="shared" si="0"/>
        <v>100</v>
      </c>
      <c r="L16" s="81">
        <f t="shared" ref="L16:T16" si="1">SUM(L14:L15)</f>
        <v>200</v>
      </c>
      <c r="M16" s="81">
        <f t="shared" si="1"/>
        <v>416</v>
      </c>
      <c r="N16" s="81">
        <f t="shared" si="1"/>
        <v>406</v>
      </c>
      <c r="O16" s="81">
        <f t="shared" si="1"/>
        <v>822</v>
      </c>
      <c r="P16" s="82">
        <f t="shared" si="1"/>
        <v>200</v>
      </c>
      <c r="Q16" s="82">
        <v>425</v>
      </c>
      <c r="R16" s="82">
        <v>417</v>
      </c>
      <c r="S16" s="82">
        <f>SUM(Q16:R16)</f>
        <v>842</v>
      </c>
      <c r="T16" s="83">
        <f t="shared" si="1"/>
        <v>200</v>
      </c>
      <c r="U16" s="84">
        <v>4</v>
      </c>
      <c r="V16" s="84">
        <v>5</v>
      </c>
      <c r="W16" s="84">
        <f>SUM(U16:V16)</f>
        <v>9</v>
      </c>
      <c r="X16" s="84">
        <v>0</v>
      </c>
      <c r="Y16" s="85">
        <v>0</v>
      </c>
      <c r="Z16" s="84">
        <f>SUM(X16:Y16)</f>
        <v>0</v>
      </c>
      <c r="AA16" s="84">
        <f>Q16+U16</f>
        <v>429</v>
      </c>
      <c r="AB16" s="84">
        <f>R16+V16</f>
        <v>422</v>
      </c>
      <c r="AC16" s="86">
        <f>SUM(AA16:AB16)</f>
        <v>851</v>
      </c>
      <c r="AD16" s="14"/>
    </row>
    <row r="17" spans="1:30" s="11" customFormat="1" ht="27.95" customHeight="1">
      <c r="A17" s="176" t="s">
        <v>29</v>
      </c>
      <c r="B17" s="177"/>
      <c r="C17" s="178" t="s">
        <v>30</v>
      </c>
      <c r="D17" s="87"/>
      <c r="E17" s="87"/>
      <c r="F17" s="89"/>
      <c r="G17" s="89"/>
      <c r="H17" s="89"/>
      <c r="I17" s="89"/>
      <c r="J17" s="89"/>
      <c r="K17" s="89"/>
      <c r="L17" s="90"/>
      <c r="M17" s="90"/>
      <c r="N17" s="90"/>
      <c r="O17" s="90"/>
      <c r="P17" s="91"/>
      <c r="Q17" s="91"/>
      <c r="R17" s="91"/>
      <c r="S17" s="91"/>
      <c r="T17" s="92"/>
      <c r="U17" s="93"/>
      <c r="V17" s="93"/>
      <c r="W17" s="93"/>
      <c r="X17" s="93"/>
      <c r="Y17" s="93"/>
      <c r="Z17" s="93"/>
      <c r="AA17" s="93"/>
      <c r="AB17" s="94"/>
      <c r="AC17" s="95"/>
      <c r="AD17" s="16"/>
    </row>
    <row r="18" spans="1:30" s="11" customFormat="1" ht="27.95" customHeight="1">
      <c r="A18" s="59"/>
      <c r="B18" s="60">
        <v>2</v>
      </c>
      <c r="C18" s="61" t="s">
        <v>31</v>
      </c>
      <c r="D18" s="60" t="s">
        <v>26</v>
      </c>
      <c r="E18" s="60">
        <v>2009</v>
      </c>
      <c r="F18" s="62"/>
      <c r="G18" s="62"/>
      <c r="H18" s="63"/>
      <c r="I18" s="62"/>
      <c r="J18" s="62"/>
      <c r="K18" s="62">
        <v>100</v>
      </c>
      <c r="L18" s="64">
        <v>100</v>
      </c>
      <c r="M18" s="64">
        <v>222</v>
      </c>
      <c r="N18" s="64">
        <v>224</v>
      </c>
      <c r="O18" s="64">
        <f>SUM(M18:N18)</f>
        <v>446</v>
      </c>
      <c r="P18" s="96">
        <v>100</v>
      </c>
      <c r="Q18" s="65"/>
      <c r="R18" s="65"/>
      <c r="S18" s="65"/>
      <c r="T18" s="97">
        <v>100</v>
      </c>
      <c r="U18" s="97"/>
      <c r="V18" s="97"/>
      <c r="W18" s="97"/>
      <c r="X18" s="97"/>
      <c r="Y18" s="97"/>
      <c r="Z18" s="97"/>
      <c r="AA18" s="97"/>
      <c r="AB18" s="98"/>
      <c r="AC18" s="99"/>
      <c r="AD18" s="16"/>
    </row>
    <row r="19" spans="1:30" s="11" customFormat="1" ht="27.95" customHeight="1">
      <c r="A19" s="59"/>
      <c r="B19" s="60"/>
      <c r="C19" s="61" t="s">
        <v>31</v>
      </c>
      <c r="D19" s="60" t="s">
        <v>26</v>
      </c>
      <c r="E19" s="100">
        <v>2010</v>
      </c>
      <c r="F19" s="62"/>
      <c r="G19" s="62"/>
      <c r="H19" s="63"/>
      <c r="I19" s="62"/>
      <c r="J19" s="62">
        <v>100</v>
      </c>
      <c r="K19" s="62"/>
      <c r="L19" s="64">
        <v>100</v>
      </c>
      <c r="M19" s="64">
        <v>201</v>
      </c>
      <c r="N19" s="64">
        <v>211</v>
      </c>
      <c r="O19" s="64">
        <f>SUM(M19:N19)</f>
        <v>412</v>
      </c>
      <c r="P19" s="101">
        <v>100</v>
      </c>
      <c r="Q19" s="102"/>
      <c r="R19" s="102"/>
      <c r="S19" s="102"/>
      <c r="T19" s="103">
        <v>100</v>
      </c>
      <c r="U19" s="97"/>
      <c r="V19" s="97"/>
      <c r="W19" s="97"/>
      <c r="X19" s="97"/>
      <c r="Y19" s="97"/>
      <c r="Z19" s="97"/>
      <c r="AA19" s="97"/>
      <c r="AB19" s="98"/>
      <c r="AC19" s="99"/>
      <c r="AD19" s="16"/>
    </row>
    <row r="20" spans="1:30" s="11" customFormat="1" ht="59.25" thickBot="1">
      <c r="A20" s="104"/>
      <c r="B20" s="70"/>
      <c r="C20" s="105" t="s">
        <v>46</v>
      </c>
      <c r="D20" s="70" t="s">
        <v>26</v>
      </c>
      <c r="E20" s="106">
        <v>2012</v>
      </c>
      <c r="F20" s="72"/>
      <c r="G20" s="72">
        <v>25</v>
      </c>
      <c r="H20" s="107"/>
      <c r="I20" s="72"/>
      <c r="J20" s="108"/>
      <c r="K20" s="72"/>
      <c r="L20" s="74">
        <v>25</v>
      </c>
      <c r="M20" s="74">
        <v>44</v>
      </c>
      <c r="N20" s="74">
        <v>57</v>
      </c>
      <c r="O20" s="74">
        <f>SUM(M20:N20)</f>
        <v>101</v>
      </c>
      <c r="P20" s="109">
        <v>25</v>
      </c>
      <c r="Q20" s="110"/>
      <c r="R20" s="110"/>
      <c r="S20" s="110"/>
      <c r="T20" s="111">
        <v>25</v>
      </c>
      <c r="U20" s="112"/>
      <c r="V20" s="112"/>
      <c r="W20" s="112"/>
      <c r="X20" s="112"/>
      <c r="Y20" s="112"/>
      <c r="Z20" s="112"/>
      <c r="AA20" s="112"/>
      <c r="AB20" s="113"/>
      <c r="AC20" s="114"/>
      <c r="AD20" s="16"/>
    </row>
    <row r="21" spans="1:30" s="15" customFormat="1" ht="27.95" customHeight="1" thickBot="1">
      <c r="A21" s="413" t="s">
        <v>32</v>
      </c>
      <c r="B21" s="414"/>
      <c r="C21" s="415"/>
      <c r="D21" s="79"/>
      <c r="E21" s="115"/>
      <c r="F21" s="80">
        <f>SUM(F18:F20)</f>
        <v>0</v>
      </c>
      <c r="G21" s="80">
        <f t="shared" ref="G21:K21" si="2">SUM(G18:G20)</f>
        <v>25</v>
      </c>
      <c r="H21" s="80">
        <f t="shared" si="2"/>
        <v>0</v>
      </c>
      <c r="I21" s="80">
        <f t="shared" si="2"/>
        <v>0</v>
      </c>
      <c r="J21" s="80">
        <f t="shared" si="2"/>
        <v>100</v>
      </c>
      <c r="K21" s="80">
        <f t="shared" si="2"/>
        <v>100</v>
      </c>
      <c r="L21" s="81">
        <f>SUM(L18:L20)</f>
        <v>225</v>
      </c>
      <c r="M21" s="116">
        <f>SUM(M18:M20)</f>
        <v>467</v>
      </c>
      <c r="N21" s="116">
        <f>SUM(N18:N20)</f>
        <v>492</v>
      </c>
      <c r="O21" s="116">
        <f>SUM(M21:N21)</f>
        <v>959</v>
      </c>
      <c r="P21" s="82">
        <f>SUM(P18:P20)</f>
        <v>225</v>
      </c>
      <c r="Q21" s="82">
        <v>508</v>
      </c>
      <c r="R21" s="82">
        <v>483</v>
      </c>
      <c r="S21" s="82">
        <f>SUM(Q21:R21)</f>
        <v>991</v>
      </c>
      <c r="T21" s="83">
        <f>SUM(T18:T20)</f>
        <v>225</v>
      </c>
      <c r="U21" s="84">
        <v>1</v>
      </c>
      <c r="V21" s="84">
        <v>3</v>
      </c>
      <c r="W21" s="84">
        <f>SUM(U21:V21)</f>
        <v>4</v>
      </c>
      <c r="X21" s="84">
        <v>0</v>
      </c>
      <c r="Y21" s="117">
        <v>0</v>
      </c>
      <c r="Z21" s="84">
        <f>SUM(X21:Y21)</f>
        <v>0</v>
      </c>
      <c r="AA21" s="84">
        <f>Q21+U21</f>
        <v>509</v>
      </c>
      <c r="AB21" s="84">
        <f>R21+V21</f>
        <v>486</v>
      </c>
      <c r="AC21" s="86">
        <f>SUM(AA21:AB21)</f>
        <v>995</v>
      </c>
      <c r="AD21" s="17"/>
    </row>
    <row r="22" spans="1:30" s="11" customFormat="1" ht="27.95" customHeight="1">
      <c r="A22" s="176" t="s">
        <v>33</v>
      </c>
      <c r="B22" s="177"/>
      <c r="C22" s="178" t="s">
        <v>34</v>
      </c>
      <c r="D22" s="87"/>
      <c r="E22" s="87"/>
      <c r="F22" s="89"/>
      <c r="G22" s="89"/>
      <c r="H22" s="89"/>
      <c r="I22" s="89"/>
      <c r="J22" s="89"/>
      <c r="K22" s="89"/>
      <c r="L22" s="90"/>
      <c r="M22" s="90"/>
      <c r="N22" s="90"/>
      <c r="O22" s="90"/>
      <c r="P22" s="91"/>
      <c r="Q22" s="91"/>
      <c r="R22" s="91"/>
      <c r="S22" s="91"/>
      <c r="T22" s="92"/>
      <c r="U22" s="93"/>
      <c r="V22" s="93"/>
      <c r="W22" s="93"/>
      <c r="X22" s="93"/>
      <c r="Y22" s="93"/>
      <c r="Z22" s="93"/>
      <c r="AA22" s="93"/>
      <c r="AB22" s="94"/>
      <c r="AC22" s="95"/>
      <c r="AD22" s="16"/>
    </row>
    <row r="23" spans="1:30" s="11" customFormat="1" ht="27.95" customHeight="1" thickBot="1">
      <c r="A23" s="69"/>
      <c r="B23" s="70">
        <v>3</v>
      </c>
      <c r="C23" s="71" t="s">
        <v>35</v>
      </c>
      <c r="D23" s="70" t="s">
        <v>26</v>
      </c>
      <c r="E23" s="70">
        <v>2010</v>
      </c>
      <c r="F23" s="118"/>
      <c r="G23" s="118"/>
      <c r="H23" s="73"/>
      <c r="I23" s="72"/>
      <c r="J23" s="72">
        <v>100</v>
      </c>
      <c r="K23" s="72"/>
      <c r="L23" s="74">
        <v>100</v>
      </c>
      <c r="M23" s="74">
        <v>216</v>
      </c>
      <c r="N23" s="74">
        <v>186</v>
      </c>
      <c r="O23" s="74"/>
      <c r="P23" s="109">
        <v>100</v>
      </c>
      <c r="Q23" s="110"/>
      <c r="R23" s="110"/>
      <c r="S23" s="110"/>
      <c r="T23" s="111">
        <v>100</v>
      </c>
      <c r="U23" s="112"/>
      <c r="V23" s="112"/>
      <c r="W23" s="112"/>
      <c r="X23" s="112"/>
      <c r="Y23" s="112"/>
      <c r="Z23" s="112"/>
      <c r="AA23" s="112"/>
      <c r="AB23" s="113"/>
      <c r="AC23" s="114"/>
      <c r="AD23" s="16"/>
    </row>
    <row r="24" spans="1:30" s="15" customFormat="1" ht="27.95" customHeight="1" thickBot="1">
      <c r="A24" s="413" t="s">
        <v>36</v>
      </c>
      <c r="B24" s="414"/>
      <c r="C24" s="415"/>
      <c r="D24" s="79"/>
      <c r="E24" s="79"/>
      <c r="F24" s="80"/>
      <c r="G24" s="80"/>
      <c r="H24" s="80"/>
      <c r="I24" s="80">
        <f>I23</f>
        <v>0</v>
      </c>
      <c r="J24" s="80">
        <f t="shared" ref="J24:T24" si="3">J23</f>
        <v>100</v>
      </c>
      <c r="K24" s="80">
        <f t="shared" si="3"/>
        <v>0</v>
      </c>
      <c r="L24" s="81">
        <f t="shared" si="3"/>
        <v>100</v>
      </c>
      <c r="M24" s="81">
        <v>228</v>
      </c>
      <c r="N24" s="81">
        <v>196</v>
      </c>
      <c r="O24" s="81">
        <f>SUM(M24:N24)</f>
        <v>424</v>
      </c>
      <c r="P24" s="82">
        <f t="shared" ref="P24" si="4">P23</f>
        <v>100</v>
      </c>
      <c r="Q24" s="82">
        <v>228</v>
      </c>
      <c r="R24" s="82">
        <v>196</v>
      </c>
      <c r="S24" s="82">
        <f>SUM(Q24:R24)</f>
        <v>424</v>
      </c>
      <c r="T24" s="83">
        <f t="shared" si="3"/>
        <v>100</v>
      </c>
      <c r="U24" s="84">
        <v>2</v>
      </c>
      <c r="V24" s="84">
        <v>2</v>
      </c>
      <c r="W24" s="84">
        <f>SUM(U24:V24)</f>
        <v>4</v>
      </c>
      <c r="X24" s="85">
        <v>0</v>
      </c>
      <c r="Y24" s="84">
        <v>0</v>
      </c>
      <c r="Z24" s="84">
        <f>SUM(X24:Y24)</f>
        <v>0</v>
      </c>
      <c r="AA24" s="84">
        <f>Q24+U24</f>
        <v>230</v>
      </c>
      <c r="AB24" s="84">
        <f>R24+V24</f>
        <v>198</v>
      </c>
      <c r="AC24" s="86">
        <f>SUM(AA24:AB24)</f>
        <v>428</v>
      </c>
      <c r="AD24" s="14"/>
    </row>
    <row r="25" spans="1:30" s="11" customFormat="1" ht="27.95" customHeight="1">
      <c r="A25" s="176" t="s">
        <v>37</v>
      </c>
      <c r="B25" s="177"/>
      <c r="C25" s="178" t="s">
        <v>38</v>
      </c>
      <c r="D25" s="88"/>
      <c r="E25" s="87"/>
      <c r="F25" s="119"/>
      <c r="G25" s="119"/>
      <c r="H25" s="119"/>
      <c r="I25" s="119"/>
      <c r="J25" s="119"/>
      <c r="K25" s="119"/>
      <c r="L25" s="120"/>
      <c r="M25" s="120"/>
      <c r="N25" s="120"/>
      <c r="O25" s="120"/>
      <c r="P25" s="121"/>
      <c r="Q25" s="121"/>
      <c r="R25" s="121"/>
      <c r="S25" s="121"/>
      <c r="T25" s="92"/>
      <c r="U25" s="93"/>
      <c r="V25" s="93"/>
      <c r="W25" s="93"/>
      <c r="X25" s="93"/>
      <c r="Y25" s="93"/>
      <c r="Z25" s="93"/>
      <c r="AA25" s="93"/>
      <c r="AB25" s="94"/>
      <c r="AC25" s="95"/>
      <c r="AD25" s="16"/>
    </row>
    <row r="26" spans="1:30" s="11" customFormat="1" ht="27.95" customHeight="1">
      <c r="A26" s="122"/>
      <c r="B26" s="60">
        <v>4</v>
      </c>
      <c r="C26" s="61" t="s">
        <v>39</v>
      </c>
      <c r="D26" s="60" t="s">
        <v>26</v>
      </c>
      <c r="E26" s="60">
        <v>2009</v>
      </c>
      <c r="F26" s="123"/>
      <c r="G26" s="123"/>
      <c r="H26" s="124"/>
      <c r="I26" s="123"/>
      <c r="J26" s="123"/>
      <c r="K26" s="123">
        <v>100</v>
      </c>
      <c r="L26" s="125">
        <v>100</v>
      </c>
      <c r="M26" s="125">
        <v>265</v>
      </c>
      <c r="N26" s="125">
        <v>208</v>
      </c>
      <c r="O26" s="125">
        <f>SUM(M26:N26)</f>
        <v>473</v>
      </c>
      <c r="P26" s="126">
        <v>100</v>
      </c>
      <c r="Q26" s="126"/>
      <c r="R26" s="126"/>
      <c r="S26" s="126"/>
      <c r="T26" s="97">
        <v>100</v>
      </c>
      <c r="U26" s="97"/>
      <c r="V26" s="97"/>
      <c r="W26" s="97"/>
      <c r="X26" s="97"/>
      <c r="Y26" s="97"/>
      <c r="Z26" s="97"/>
      <c r="AA26" s="97"/>
      <c r="AB26" s="97"/>
      <c r="AC26" s="99"/>
      <c r="AD26" s="16"/>
    </row>
    <row r="27" spans="1:30" s="11" customFormat="1" ht="27.95" customHeight="1" thickBot="1">
      <c r="A27" s="127"/>
      <c r="B27" s="128"/>
      <c r="C27" s="129" t="s">
        <v>39</v>
      </c>
      <c r="D27" s="128" t="s">
        <v>26</v>
      </c>
      <c r="E27" s="128">
        <v>2010</v>
      </c>
      <c r="F27" s="130"/>
      <c r="G27" s="130"/>
      <c r="H27" s="131"/>
      <c r="I27" s="130"/>
      <c r="J27" s="130">
        <v>100</v>
      </c>
      <c r="K27" s="130"/>
      <c r="L27" s="132">
        <v>100</v>
      </c>
      <c r="M27" s="132">
        <v>230</v>
      </c>
      <c r="N27" s="132">
        <v>203</v>
      </c>
      <c r="O27" s="132">
        <f>SUM(M27:N27)</f>
        <v>433</v>
      </c>
      <c r="P27" s="133">
        <v>100</v>
      </c>
      <c r="Q27" s="133"/>
      <c r="R27" s="133"/>
      <c r="S27" s="133"/>
      <c r="T27" s="134">
        <v>100</v>
      </c>
      <c r="U27" s="134"/>
      <c r="V27" s="134"/>
      <c r="W27" s="134"/>
      <c r="X27" s="134"/>
      <c r="Y27" s="134"/>
      <c r="Z27" s="134"/>
      <c r="AA27" s="134"/>
      <c r="AB27" s="134"/>
      <c r="AC27" s="135"/>
      <c r="AD27" s="16"/>
    </row>
    <row r="28" spans="1:30" s="40" customFormat="1" ht="27.95" customHeight="1" thickBot="1">
      <c r="A28" s="136"/>
      <c r="B28" s="474" t="s">
        <v>19</v>
      </c>
      <c r="C28" s="475"/>
      <c r="D28" s="475"/>
      <c r="E28" s="476"/>
      <c r="F28" s="80">
        <f>SUM(F26:F27)</f>
        <v>0</v>
      </c>
      <c r="G28" s="80">
        <f t="shared" ref="G28:L28" si="5">SUM(G26:G27)</f>
        <v>0</v>
      </c>
      <c r="H28" s="80">
        <f t="shared" si="5"/>
        <v>0</v>
      </c>
      <c r="I28" s="80">
        <f t="shared" si="5"/>
        <v>0</v>
      </c>
      <c r="J28" s="80">
        <f t="shared" si="5"/>
        <v>100</v>
      </c>
      <c r="K28" s="80">
        <f t="shared" si="5"/>
        <v>100</v>
      </c>
      <c r="L28" s="81">
        <f t="shared" si="5"/>
        <v>200</v>
      </c>
      <c r="M28" s="81">
        <f t="shared" ref="M28:N28" si="6">SUM(M26:M27)</f>
        <v>495</v>
      </c>
      <c r="N28" s="81">
        <f t="shared" si="6"/>
        <v>411</v>
      </c>
      <c r="O28" s="81">
        <f>SUM(M28:N28)</f>
        <v>906</v>
      </c>
      <c r="P28" s="82">
        <f>SUM(P26:P27)</f>
        <v>200</v>
      </c>
      <c r="Q28" s="82">
        <v>511</v>
      </c>
      <c r="R28" s="82">
        <v>424</v>
      </c>
      <c r="S28" s="82">
        <f>SUM(Q28:R28)</f>
        <v>935</v>
      </c>
      <c r="T28" s="83">
        <f>SUM(T26:T27)</f>
        <v>200</v>
      </c>
      <c r="U28" s="84">
        <v>3</v>
      </c>
      <c r="V28" s="84">
        <v>2</v>
      </c>
      <c r="W28" s="84">
        <f>SUM(U28:V28)</f>
        <v>5</v>
      </c>
      <c r="X28" s="85">
        <v>0</v>
      </c>
      <c r="Y28" s="84">
        <v>0</v>
      </c>
      <c r="Z28" s="84">
        <f>SUM(X28:Y28)</f>
        <v>0</v>
      </c>
      <c r="AA28" s="84">
        <f>Q28+U28</f>
        <v>514</v>
      </c>
      <c r="AB28" s="84">
        <f>R28+V28</f>
        <v>426</v>
      </c>
      <c r="AC28" s="86">
        <f>SUM(AA28:AB28)</f>
        <v>940</v>
      </c>
      <c r="AD28" s="42"/>
    </row>
    <row r="29" spans="1:30" s="11" customFormat="1" ht="27.95" customHeight="1">
      <c r="A29" s="137"/>
      <c r="B29" s="138">
        <v>5</v>
      </c>
      <c r="C29" s="139" t="s">
        <v>47</v>
      </c>
      <c r="D29" s="138" t="s">
        <v>26</v>
      </c>
      <c r="E29" s="200">
        <v>2012</v>
      </c>
      <c r="F29" s="201"/>
      <c r="G29" s="201"/>
      <c r="H29" s="201">
        <v>150</v>
      </c>
      <c r="I29" s="201"/>
      <c r="J29" s="201"/>
      <c r="K29" s="201"/>
      <c r="L29" s="202">
        <v>150</v>
      </c>
      <c r="M29" s="202">
        <v>300</v>
      </c>
      <c r="N29" s="202">
        <v>290</v>
      </c>
      <c r="O29" s="202">
        <f>SUM(M29:N29)</f>
        <v>590</v>
      </c>
      <c r="P29" s="203">
        <v>150</v>
      </c>
      <c r="Q29" s="203"/>
      <c r="R29" s="203"/>
      <c r="S29" s="203"/>
      <c r="T29" s="204">
        <v>150</v>
      </c>
      <c r="U29" s="204"/>
      <c r="V29" s="204"/>
      <c r="W29" s="204"/>
      <c r="X29" s="204"/>
      <c r="Y29" s="204"/>
      <c r="Z29" s="204"/>
      <c r="AA29" s="204"/>
      <c r="AB29" s="204"/>
      <c r="AC29" s="205"/>
      <c r="AD29" s="16"/>
    </row>
    <row r="30" spans="1:30" s="11" customFormat="1" ht="27.95" customHeight="1">
      <c r="A30" s="137"/>
      <c r="B30" s="140"/>
      <c r="C30" s="141" t="s">
        <v>47</v>
      </c>
      <c r="D30" s="140" t="s">
        <v>26</v>
      </c>
      <c r="E30" s="60">
        <v>2013</v>
      </c>
      <c r="F30" s="123"/>
      <c r="G30" s="123">
        <v>150</v>
      </c>
      <c r="H30" s="124"/>
      <c r="I30" s="123"/>
      <c r="J30" s="123"/>
      <c r="K30" s="123"/>
      <c r="L30" s="125">
        <v>150</v>
      </c>
      <c r="M30" s="125">
        <v>341</v>
      </c>
      <c r="N30" s="125">
        <v>287</v>
      </c>
      <c r="O30" s="125">
        <f t="shared" ref="O30:O31" si="7">SUM(M30:N30)</f>
        <v>628</v>
      </c>
      <c r="P30" s="126">
        <v>150</v>
      </c>
      <c r="Q30" s="126"/>
      <c r="R30" s="126"/>
      <c r="S30" s="126"/>
      <c r="T30" s="97">
        <v>150</v>
      </c>
      <c r="U30" s="97"/>
      <c r="V30" s="97"/>
      <c r="W30" s="97"/>
      <c r="X30" s="97"/>
      <c r="Y30" s="97"/>
      <c r="Z30" s="97"/>
      <c r="AA30" s="97"/>
      <c r="AB30" s="98"/>
      <c r="AC30" s="99"/>
      <c r="AD30" s="16"/>
    </row>
    <row r="31" spans="1:30" s="11" customFormat="1" ht="27.95" customHeight="1" thickBot="1">
      <c r="A31" s="192"/>
      <c r="B31" s="193"/>
      <c r="C31" s="141" t="s">
        <v>47</v>
      </c>
      <c r="D31" s="140" t="s">
        <v>26</v>
      </c>
      <c r="E31" s="194">
        <v>2014</v>
      </c>
      <c r="F31" s="195">
        <v>75</v>
      </c>
      <c r="G31" s="195"/>
      <c r="H31" s="196"/>
      <c r="I31" s="195"/>
      <c r="J31" s="195"/>
      <c r="K31" s="195"/>
      <c r="L31" s="190">
        <v>75</v>
      </c>
      <c r="M31" s="190">
        <v>150</v>
      </c>
      <c r="N31" s="190">
        <v>154</v>
      </c>
      <c r="O31" s="206">
        <f t="shared" si="7"/>
        <v>304</v>
      </c>
      <c r="P31" s="191"/>
      <c r="Q31" s="191"/>
      <c r="R31" s="191"/>
      <c r="S31" s="191"/>
      <c r="T31" s="197">
        <v>75</v>
      </c>
      <c r="U31" s="197"/>
      <c r="V31" s="197"/>
      <c r="W31" s="197"/>
      <c r="X31" s="197"/>
      <c r="Y31" s="197"/>
      <c r="Z31" s="197"/>
      <c r="AA31" s="197"/>
      <c r="AB31" s="198"/>
      <c r="AC31" s="199"/>
      <c r="AD31" s="16"/>
    </row>
    <row r="32" spans="1:30" s="40" customFormat="1" ht="27.95" customHeight="1" thickBot="1">
      <c r="A32" s="136"/>
      <c r="B32" s="477" t="s">
        <v>19</v>
      </c>
      <c r="C32" s="478"/>
      <c r="D32" s="478"/>
      <c r="E32" s="479"/>
      <c r="F32" s="80">
        <f>SUM(F29:F31)</f>
        <v>75</v>
      </c>
      <c r="G32" s="80">
        <f t="shared" ref="G32:K32" si="8">SUM(G29:G31)</f>
        <v>150</v>
      </c>
      <c r="H32" s="80">
        <f t="shared" si="8"/>
        <v>150</v>
      </c>
      <c r="I32" s="80">
        <f t="shared" si="8"/>
        <v>0</v>
      </c>
      <c r="J32" s="80">
        <f t="shared" si="8"/>
        <v>0</v>
      </c>
      <c r="K32" s="80">
        <f t="shared" si="8"/>
        <v>0</v>
      </c>
      <c r="L32" s="81">
        <f>SUM(L29:L31)</f>
        <v>375</v>
      </c>
      <c r="M32" s="81">
        <f t="shared" ref="M32:O32" si="9">SUM(M29:M31)</f>
        <v>791</v>
      </c>
      <c r="N32" s="81">
        <f t="shared" si="9"/>
        <v>731</v>
      </c>
      <c r="O32" s="81">
        <f t="shared" si="9"/>
        <v>1522</v>
      </c>
      <c r="P32" s="82">
        <f t="shared" ref="P32" si="10">SUM(P29:P30)</f>
        <v>300</v>
      </c>
      <c r="Q32" s="82">
        <v>660</v>
      </c>
      <c r="R32" s="82">
        <v>558</v>
      </c>
      <c r="S32" s="82">
        <f>SUM(Q32:R32)</f>
        <v>1218</v>
      </c>
      <c r="T32" s="83">
        <f>SUM(T29:T31)</f>
        <v>375</v>
      </c>
      <c r="U32" s="84">
        <v>3</v>
      </c>
      <c r="V32" s="84">
        <v>4</v>
      </c>
      <c r="W32" s="84">
        <f>SUM(U32:V32)</f>
        <v>7</v>
      </c>
      <c r="X32" s="85">
        <v>0</v>
      </c>
      <c r="Y32" s="84">
        <v>0</v>
      </c>
      <c r="Z32" s="84">
        <f>SUM(X32:Y32)</f>
        <v>0</v>
      </c>
      <c r="AA32" s="84">
        <f>Q32+U32+M31</f>
        <v>813</v>
      </c>
      <c r="AB32" s="84">
        <f>R32+V32+N31</f>
        <v>716</v>
      </c>
      <c r="AC32" s="86">
        <f>SUM(AA32:AB32)</f>
        <v>1529</v>
      </c>
      <c r="AD32" s="42"/>
    </row>
    <row r="33" spans="1:43" s="15" customFormat="1" ht="27.95" customHeight="1" thickBot="1">
      <c r="A33" s="480" t="s">
        <v>40</v>
      </c>
      <c r="B33" s="481"/>
      <c r="C33" s="482"/>
      <c r="D33" s="142"/>
      <c r="E33" s="142"/>
      <c r="F33" s="143">
        <f>F32+F28</f>
        <v>75</v>
      </c>
      <c r="G33" s="143">
        <f t="shared" ref="G33:AC33" si="11">G32+G28</f>
        <v>150</v>
      </c>
      <c r="H33" s="143">
        <f t="shared" si="11"/>
        <v>150</v>
      </c>
      <c r="I33" s="143">
        <f t="shared" si="11"/>
        <v>0</v>
      </c>
      <c r="J33" s="143">
        <f t="shared" si="11"/>
        <v>100</v>
      </c>
      <c r="K33" s="143">
        <f t="shared" si="11"/>
        <v>100</v>
      </c>
      <c r="L33" s="144">
        <f t="shared" si="11"/>
        <v>575</v>
      </c>
      <c r="M33" s="144">
        <f t="shared" si="11"/>
        <v>1286</v>
      </c>
      <c r="N33" s="144">
        <f t="shared" si="11"/>
        <v>1142</v>
      </c>
      <c r="O33" s="144">
        <f t="shared" si="11"/>
        <v>2428</v>
      </c>
      <c r="P33" s="145">
        <f t="shared" si="11"/>
        <v>500</v>
      </c>
      <c r="Q33" s="145">
        <f t="shared" si="11"/>
        <v>1171</v>
      </c>
      <c r="R33" s="145">
        <f t="shared" si="11"/>
        <v>982</v>
      </c>
      <c r="S33" s="145">
        <f t="shared" si="11"/>
        <v>2153</v>
      </c>
      <c r="T33" s="146">
        <f t="shared" si="11"/>
        <v>575</v>
      </c>
      <c r="U33" s="146">
        <f t="shared" si="11"/>
        <v>6</v>
      </c>
      <c r="V33" s="146">
        <f t="shared" si="11"/>
        <v>6</v>
      </c>
      <c r="W33" s="146">
        <f t="shared" si="11"/>
        <v>12</v>
      </c>
      <c r="X33" s="146">
        <f t="shared" si="11"/>
        <v>0</v>
      </c>
      <c r="Y33" s="146">
        <f t="shared" si="11"/>
        <v>0</v>
      </c>
      <c r="Z33" s="146">
        <f t="shared" si="11"/>
        <v>0</v>
      </c>
      <c r="AA33" s="146">
        <f t="shared" si="11"/>
        <v>1327</v>
      </c>
      <c r="AB33" s="146">
        <f t="shared" si="11"/>
        <v>1142</v>
      </c>
      <c r="AC33" s="147">
        <f t="shared" si="11"/>
        <v>2469</v>
      </c>
      <c r="AD33" s="18"/>
    </row>
    <row r="34" spans="1:43" s="15" customFormat="1" ht="27.95" customHeight="1">
      <c r="A34" s="179" t="s">
        <v>49</v>
      </c>
      <c r="B34" s="180"/>
      <c r="C34" s="181" t="s">
        <v>50</v>
      </c>
      <c r="D34" s="148"/>
      <c r="E34" s="148"/>
      <c r="F34" s="149"/>
      <c r="G34" s="149"/>
      <c r="H34" s="149"/>
      <c r="I34" s="149"/>
      <c r="J34" s="149"/>
      <c r="K34" s="149"/>
      <c r="L34" s="120"/>
      <c r="M34" s="120"/>
      <c r="N34" s="120"/>
      <c r="O34" s="120"/>
      <c r="P34" s="150"/>
      <c r="Q34" s="150"/>
      <c r="R34" s="150"/>
      <c r="S34" s="150"/>
      <c r="T34" s="151"/>
      <c r="U34" s="151"/>
      <c r="V34" s="151"/>
      <c r="W34" s="151"/>
      <c r="X34" s="151"/>
      <c r="Y34" s="152"/>
      <c r="Z34" s="151"/>
      <c r="AA34" s="153"/>
      <c r="AB34" s="153"/>
      <c r="AC34" s="154"/>
      <c r="AD34" s="18"/>
    </row>
    <row r="35" spans="1:43" s="15" customFormat="1" ht="27.95" customHeight="1" thickBot="1">
      <c r="A35" s="155"/>
      <c r="B35" s="156">
        <v>6</v>
      </c>
      <c r="C35" s="157" t="s">
        <v>51</v>
      </c>
      <c r="D35" s="156" t="s">
        <v>26</v>
      </c>
      <c r="E35" s="156">
        <v>2013</v>
      </c>
      <c r="F35" s="158"/>
      <c r="G35" s="158">
        <v>100</v>
      </c>
      <c r="H35" s="158"/>
      <c r="I35" s="158"/>
      <c r="J35" s="158"/>
      <c r="K35" s="158"/>
      <c r="L35" s="159">
        <v>0</v>
      </c>
      <c r="M35" s="159"/>
      <c r="N35" s="159"/>
      <c r="O35" s="159"/>
      <c r="P35" s="160">
        <v>100</v>
      </c>
      <c r="Q35" s="160">
        <v>209</v>
      </c>
      <c r="R35" s="160">
        <v>198</v>
      </c>
      <c r="S35" s="160">
        <f>SUM(Q35:R35)</f>
        <v>407</v>
      </c>
      <c r="T35" s="161">
        <v>100</v>
      </c>
      <c r="U35" s="161">
        <v>3</v>
      </c>
      <c r="V35" s="161">
        <v>2</v>
      </c>
      <c r="W35" s="161">
        <v>2</v>
      </c>
      <c r="X35" s="161"/>
      <c r="Y35" s="162"/>
      <c r="Z35" s="161"/>
      <c r="AA35" s="76">
        <f>Q35+U35</f>
        <v>212</v>
      </c>
      <c r="AB35" s="76">
        <f>R35+V35</f>
        <v>200</v>
      </c>
      <c r="AC35" s="163">
        <f>SUM(AA35:AB35)</f>
        <v>412</v>
      </c>
      <c r="AD35" s="18"/>
    </row>
    <row r="36" spans="1:43" s="15" customFormat="1" ht="27.95" customHeight="1" thickBot="1">
      <c r="A36" s="480" t="s">
        <v>52</v>
      </c>
      <c r="B36" s="483"/>
      <c r="C36" s="484"/>
      <c r="D36" s="164"/>
      <c r="E36" s="164"/>
      <c r="F36" s="165">
        <f>SUM(F35)</f>
        <v>0</v>
      </c>
      <c r="G36" s="165">
        <f t="shared" ref="G36:N36" si="12">SUM(G35)</f>
        <v>100</v>
      </c>
      <c r="H36" s="165">
        <f t="shared" si="12"/>
        <v>0</v>
      </c>
      <c r="I36" s="165">
        <f t="shared" si="12"/>
        <v>0</v>
      </c>
      <c r="J36" s="165">
        <f t="shared" si="12"/>
        <v>0</v>
      </c>
      <c r="K36" s="165">
        <f t="shared" si="12"/>
        <v>0</v>
      </c>
      <c r="L36" s="166">
        <f t="shared" si="12"/>
        <v>0</v>
      </c>
      <c r="M36" s="166">
        <f t="shared" si="12"/>
        <v>0</v>
      </c>
      <c r="N36" s="166">
        <f t="shared" si="12"/>
        <v>0</v>
      </c>
      <c r="O36" s="167">
        <f>SUM(M36:N36)</f>
        <v>0</v>
      </c>
      <c r="P36" s="168">
        <f>P35</f>
        <v>100</v>
      </c>
      <c r="Q36" s="168">
        <f t="shared" ref="Q36:R36" si="13">Q35</f>
        <v>209</v>
      </c>
      <c r="R36" s="168">
        <f t="shared" si="13"/>
        <v>198</v>
      </c>
      <c r="S36" s="168">
        <f>SUM(S35)</f>
        <v>407</v>
      </c>
      <c r="T36" s="169">
        <f>SUM(T35)</f>
        <v>100</v>
      </c>
      <c r="U36" s="169">
        <f t="shared" ref="U36:AC36" si="14">SUM(U35)</f>
        <v>3</v>
      </c>
      <c r="V36" s="169">
        <f t="shared" si="14"/>
        <v>2</v>
      </c>
      <c r="W36" s="169">
        <f t="shared" si="14"/>
        <v>2</v>
      </c>
      <c r="X36" s="169">
        <f t="shared" si="14"/>
        <v>0</v>
      </c>
      <c r="Y36" s="169">
        <f t="shared" si="14"/>
        <v>0</v>
      </c>
      <c r="Z36" s="169">
        <f t="shared" si="14"/>
        <v>0</v>
      </c>
      <c r="AA36" s="169">
        <f t="shared" si="14"/>
        <v>212</v>
      </c>
      <c r="AB36" s="169">
        <f t="shared" si="14"/>
        <v>200</v>
      </c>
      <c r="AC36" s="170">
        <f t="shared" si="14"/>
        <v>412</v>
      </c>
      <c r="AD36" s="18"/>
    </row>
    <row r="37" spans="1:43" s="20" customFormat="1" ht="27.95" customHeight="1" thickBot="1">
      <c r="A37" s="485" t="s">
        <v>53</v>
      </c>
      <c r="B37" s="486"/>
      <c r="C37" s="487"/>
      <c r="D37" s="171"/>
      <c r="E37" s="171"/>
      <c r="F37" s="172">
        <f t="shared" ref="F37:AC37" si="15">F16+F21+F33+F24+F36</f>
        <v>75</v>
      </c>
      <c r="G37" s="172">
        <f t="shared" si="15"/>
        <v>275</v>
      </c>
      <c r="H37" s="172">
        <f t="shared" si="15"/>
        <v>150</v>
      </c>
      <c r="I37" s="172">
        <f t="shared" si="15"/>
        <v>0</v>
      </c>
      <c r="J37" s="172">
        <f t="shared" si="15"/>
        <v>400</v>
      </c>
      <c r="K37" s="172">
        <f t="shared" si="15"/>
        <v>300</v>
      </c>
      <c r="L37" s="166">
        <f t="shared" si="15"/>
        <v>1100</v>
      </c>
      <c r="M37" s="166">
        <f t="shared" si="15"/>
        <v>2397</v>
      </c>
      <c r="N37" s="166">
        <f t="shared" si="15"/>
        <v>2236</v>
      </c>
      <c r="O37" s="166">
        <f t="shared" si="15"/>
        <v>4633</v>
      </c>
      <c r="P37" s="168">
        <f t="shared" si="15"/>
        <v>1125</v>
      </c>
      <c r="Q37" s="168">
        <f t="shared" si="15"/>
        <v>2541</v>
      </c>
      <c r="R37" s="168">
        <f t="shared" si="15"/>
        <v>2276</v>
      </c>
      <c r="S37" s="168">
        <f t="shared" si="15"/>
        <v>4817</v>
      </c>
      <c r="T37" s="169">
        <f t="shared" si="15"/>
        <v>1200</v>
      </c>
      <c r="U37" s="169">
        <f t="shared" si="15"/>
        <v>16</v>
      </c>
      <c r="V37" s="169">
        <f t="shared" si="15"/>
        <v>18</v>
      </c>
      <c r="W37" s="169">
        <f t="shared" si="15"/>
        <v>31</v>
      </c>
      <c r="X37" s="169">
        <f t="shared" si="15"/>
        <v>0</v>
      </c>
      <c r="Y37" s="169">
        <f t="shared" si="15"/>
        <v>0</v>
      </c>
      <c r="Z37" s="169">
        <f t="shared" si="15"/>
        <v>0</v>
      </c>
      <c r="AA37" s="169">
        <f t="shared" si="15"/>
        <v>2707</v>
      </c>
      <c r="AB37" s="169">
        <f t="shared" si="15"/>
        <v>2448</v>
      </c>
      <c r="AC37" s="170">
        <f t="shared" si="15"/>
        <v>5155</v>
      </c>
      <c r="AD37" s="19"/>
    </row>
    <row r="38" spans="1:43" ht="16.5" customHeight="1">
      <c r="A38" s="21" t="s">
        <v>41</v>
      </c>
      <c r="B38" s="21"/>
      <c r="C38" s="2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5" customHeight="1">
      <c r="A39" s="22" t="s">
        <v>42</v>
      </c>
      <c r="B39" s="22"/>
      <c r="C39" s="22"/>
      <c r="D39" s="23"/>
      <c r="E39" s="24"/>
      <c r="F39" s="24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25"/>
      <c r="AD39" s="25"/>
      <c r="AE39" s="25"/>
      <c r="AF39" s="25"/>
      <c r="AG39" s="25"/>
      <c r="AH39" s="25"/>
      <c r="AI39" s="25"/>
      <c r="AJ39" s="25"/>
      <c r="AK39" s="25"/>
      <c r="AL39" s="3"/>
      <c r="AM39" s="3"/>
      <c r="AN39" s="3"/>
      <c r="AO39" s="3"/>
      <c r="AP39" s="3"/>
      <c r="AQ39" s="3"/>
    </row>
    <row r="40" spans="1:43" ht="15" customHeight="1">
      <c r="A40" s="22" t="s">
        <v>43</v>
      </c>
      <c r="C40" s="3" t="s">
        <v>57</v>
      </c>
      <c r="D40" s="3"/>
      <c r="I40" s="3"/>
      <c r="J40" s="3"/>
      <c r="U40" s="26"/>
      <c r="V40" s="26"/>
      <c r="W40" s="488"/>
      <c r="X40" s="488"/>
      <c r="Y40" s="488"/>
      <c r="Z40" s="488"/>
      <c r="AA40" s="488"/>
      <c r="AB40" s="488"/>
      <c r="AC40" s="488"/>
      <c r="AD40" s="488"/>
      <c r="AE40" s="488"/>
      <c r="AF40" s="488"/>
      <c r="AG40" s="488"/>
      <c r="AI40" s="25"/>
      <c r="AJ40" s="25"/>
      <c r="AK40" s="25"/>
      <c r="AL40" s="3"/>
      <c r="AM40" s="3"/>
      <c r="AN40" s="3"/>
      <c r="AO40" s="3"/>
      <c r="AP40" s="3"/>
      <c r="AQ40" s="3"/>
    </row>
    <row r="41" spans="1:43" ht="15" customHeight="1">
      <c r="A41" s="22"/>
      <c r="C41" s="3"/>
      <c r="D41" s="3"/>
      <c r="I41" s="3"/>
      <c r="J41" s="3"/>
      <c r="U41" s="27"/>
      <c r="V41" s="27"/>
      <c r="W41" s="489"/>
      <c r="X41" s="489"/>
      <c r="Y41" s="489"/>
      <c r="Z41" s="489"/>
      <c r="AA41" s="489"/>
      <c r="AB41" s="489"/>
      <c r="AC41" s="489"/>
      <c r="AD41" s="489"/>
      <c r="AE41" s="489"/>
      <c r="AF41" s="489"/>
      <c r="AG41" s="489"/>
      <c r="AH41" s="28"/>
      <c r="AI41" s="25"/>
      <c r="AJ41" s="25"/>
      <c r="AK41" s="25"/>
      <c r="AL41" s="3"/>
      <c r="AM41" s="3"/>
      <c r="AN41" s="3"/>
      <c r="AO41" s="3"/>
      <c r="AP41" s="3"/>
      <c r="AQ41" s="3"/>
    </row>
    <row r="42" spans="1:43" ht="15" customHeight="1">
      <c r="A42" s="22"/>
      <c r="C42" s="3"/>
      <c r="D42" s="3"/>
      <c r="I42" s="3"/>
      <c r="J42" s="3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8"/>
      <c r="AI42" s="25"/>
      <c r="AJ42" s="25"/>
      <c r="AK42" s="25"/>
      <c r="AL42" s="3"/>
      <c r="AM42" s="3"/>
      <c r="AN42" s="3"/>
      <c r="AO42" s="3"/>
      <c r="AP42" s="3"/>
      <c r="AQ42" s="3"/>
    </row>
    <row r="43" spans="1:43" ht="15" customHeight="1">
      <c r="A43" s="22"/>
      <c r="C43" s="3"/>
      <c r="D43" s="3"/>
      <c r="I43" s="3"/>
      <c r="J43" s="3"/>
      <c r="R43" s="496" t="s">
        <v>58</v>
      </c>
      <c r="S43" s="496"/>
      <c r="T43" s="496"/>
      <c r="U43" s="496"/>
      <c r="V43" s="496"/>
      <c r="W43" s="496"/>
      <c r="X43" s="496"/>
      <c r="Y43" s="496"/>
      <c r="Z43" s="496"/>
      <c r="AA43" s="27"/>
      <c r="AB43" s="27"/>
      <c r="AC43" s="27"/>
      <c r="AD43" s="27"/>
      <c r="AE43" s="27"/>
      <c r="AF43" s="27"/>
      <c r="AG43" s="27"/>
      <c r="AH43" s="28"/>
      <c r="AI43" s="25"/>
      <c r="AJ43" s="25"/>
      <c r="AK43" s="25"/>
      <c r="AL43" s="3"/>
      <c r="AM43" s="3"/>
      <c r="AN43" s="3"/>
      <c r="AO43" s="3"/>
      <c r="AP43" s="3"/>
      <c r="AQ43" s="3"/>
    </row>
    <row r="44" spans="1:43" ht="18">
      <c r="A44" s="3"/>
      <c r="B44" s="3"/>
      <c r="C44" s="3"/>
      <c r="D44" s="3"/>
      <c r="E44" s="3"/>
      <c r="F44" s="3"/>
      <c r="G44" s="3"/>
      <c r="H44" s="3"/>
      <c r="I44" s="3"/>
      <c r="J44" s="3"/>
      <c r="R44" s="496" t="s">
        <v>59</v>
      </c>
      <c r="S44" s="496"/>
      <c r="T44" s="496"/>
      <c r="U44" s="496"/>
      <c r="V44" s="496"/>
      <c r="W44" s="496"/>
      <c r="X44" s="496"/>
      <c r="Y44" s="496"/>
      <c r="Z44" s="496"/>
      <c r="AA44" s="27"/>
      <c r="AC44" s="29"/>
      <c r="AD44" s="29"/>
      <c r="AE44" s="27"/>
      <c r="AF44" s="27"/>
      <c r="AH44" s="30"/>
      <c r="AI44" s="31"/>
      <c r="AJ44" s="32"/>
      <c r="AK44" s="3"/>
      <c r="AL44" s="3"/>
      <c r="AM44" s="3"/>
      <c r="AN44" s="3"/>
      <c r="AO44" s="3"/>
      <c r="AP44" s="3"/>
      <c r="AQ44" s="3"/>
    </row>
    <row r="45" spans="1:43" ht="18">
      <c r="A45" s="3"/>
      <c r="B45" s="3"/>
      <c r="C45" s="3"/>
      <c r="D45" s="3"/>
      <c r="E45" s="3"/>
      <c r="F45" s="3"/>
      <c r="G45" s="3"/>
      <c r="H45" s="3"/>
      <c r="I45" s="3"/>
      <c r="J45" s="3"/>
      <c r="R45" s="496" t="s">
        <v>63</v>
      </c>
      <c r="S45" s="496"/>
      <c r="T45" s="496"/>
      <c r="U45" s="496"/>
      <c r="V45" s="496"/>
      <c r="W45" s="496"/>
      <c r="X45" s="496"/>
      <c r="Y45" s="496"/>
      <c r="Z45" s="496"/>
      <c r="AA45" s="33"/>
      <c r="AC45" s="29"/>
      <c r="AD45" s="29"/>
      <c r="AE45" s="27"/>
      <c r="AF45" s="27"/>
      <c r="AH45" s="30"/>
      <c r="AI45" s="31"/>
      <c r="AJ45" s="32"/>
      <c r="AK45" s="3"/>
      <c r="AL45" s="3"/>
      <c r="AM45" s="3"/>
      <c r="AN45" s="3"/>
      <c r="AO45" s="3"/>
      <c r="AP45" s="3"/>
      <c r="AQ45" s="3"/>
    </row>
    <row r="46" spans="1:43" ht="18">
      <c r="A46" s="3"/>
      <c r="B46" s="3"/>
      <c r="C46" s="3"/>
      <c r="D46" s="3"/>
      <c r="E46" s="3"/>
      <c r="F46" s="3"/>
      <c r="G46" s="3"/>
      <c r="H46" s="3"/>
      <c r="I46" s="3"/>
      <c r="J46" s="3"/>
      <c r="R46" s="211"/>
      <c r="S46" s="211"/>
      <c r="T46" s="211"/>
      <c r="U46" s="211"/>
      <c r="W46" s="29"/>
      <c r="X46" s="29"/>
      <c r="Y46" s="29"/>
      <c r="Z46" s="29"/>
      <c r="AA46" s="33"/>
      <c r="AC46" s="29"/>
      <c r="AD46" s="29"/>
      <c r="AE46" s="182"/>
      <c r="AF46" s="182"/>
      <c r="AH46" s="30"/>
      <c r="AI46" s="31"/>
      <c r="AJ46" s="32"/>
      <c r="AK46" s="3"/>
      <c r="AL46" s="3"/>
      <c r="AM46" s="3"/>
      <c r="AN46" s="3"/>
      <c r="AO46" s="3"/>
      <c r="AP46" s="3"/>
      <c r="AQ46" s="3"/>
    </row>
    <row r="47" spans="1:43" ht="1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R47" s="207"/>
      <c r="S47" s="207"/>
      <c r="T47" s="207"/>
      <c r="U47" s="208"/>
      <c r="V47" s="34"/>
      <c r="W47" s="495"/>
      <c r="X47" s="495"/>
      <c r="Y47" s="495"/>
      <c r="Z47" s="495"/>
      <c r="AA47" s="495"/>
      <c r="AB47" s="495"/>
      <c r="AC47" s="29"/>
      <c r="AD47" s="29"/>
      <c r="AE47" s="27"/>
      <c r="AF47" s="33"/>
      <c r="AH47" s="30"/>
      <c r="AI47" s="35"/>
      <c r="AK47" s="3"/>
      <c r="AL47" s="3"/>
      <c r="AM47" s="3"/>
      <c r="AN47" s="3"/>
      <c r="AO47" s="3"/>
      <c r="AP47" s="3"/>
      <c r="AQ47" s="3"/>
    </row>
    <row r="48" spans="1:43" ht="17.25" customHeight="1">
      <c r="A48" s="36"/>
      <c r="B48" s="3"/>
      <c r="C48" s="3"/>
      <c r="D48" s="3"/>
      <c r="E48" s="3"/>
      <c r="F48" s="3"/>
      <c r="G48" s="3"/>
      <c r="H48" s="3"/>
      <c r="I48" s="3"/>
      <c r="J48" s="3"/>
      <c r="K48" s="29"/>
      <c r="L48" s="29"/>
      <c r="M48" s="29"/>
      <c r="N48" s="29"/>
      <c r="O48" s="29"/>
      <c r="P48" s="29"/>
      <c r="Q48" s="29"/>
      <c r="R48" s="209"/>
      <c r="S48" s="209"/>
      <c r="T48" s="209"/>
      <c r="U48" s="209"/>
      <c r="V48" s="29"/>
      <c r="W48" s="29"/>
      <c r="X48" s="29"/>
      <c r="Y48" s="29"/>
      <c r="Z48" s="29"/>
      <c r="AA48" s="29"/>
      <c r="AB48" s="29"/>
      <c r="AC48" s="489"/>
      <c r="AD48" s="489"/>
      <c r="AE48" s="489"/>
      <c r="AF48" s="489"/>
      <c r="AG48" s="489"/>
      <c r="AH48" s="37"/>
      <c r="AI48" s="25"/>
      <c r="AJ48" s="25"/>
      <c r="AK48" s="25"/>
      <c r="AL48" s="3"/>
      <c r="AM48" s="3"/>
      <c r="AN48" s="3"/>
      <c r="AO48" s="3"/>
      <c r="AP48" s="3"/>
      <c r="AQ48" s="3"/>
    </row>
    <row r="49" spans="1:43" ht="18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8"/>
      <c r="P49" s="38"/>
      <c r="Q49" s="38"/>
      <c r="R49" s="210"/>
      <c r="S49" s="210"/>
      <c r="T49" s="210"/>
      <c r="U49" s="210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8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93" t="s">
        <v>60</v>
      </c>
      <c r="S50" s="493"/>
      <c r="T50" s="493"/>
      <c r="U50" s="493"/>
      <c r="V50" s="493"/>
      <c r="W50" s="493"/>
      <c r="X50" s="493"/>
      <c r="Y50" s="493"/>
      <c r="Z50" s="49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8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94" t="s">
        <v>61</v>
      </c>
      <c r="S51" s="494"/>
      <c r="T51" s="494"/>
      <c r="U51" s="494"/>
      <c r="V51" s="494"/>
      <c r="W51" s="494"/>
      <c r="X51" s="494"/>
      <c r="Y51" s="494"/>
      <c r="Z51" s="494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8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94" t="s">
        <v>62</v>
      </c>
      <c r="S52" s="494"/>
      <c r="T52" s="494"/>
      <c r="U52" s="494"/>
      <c r="V52" s="494"/>
      <c r="W52" s="494"/>
      <c r="X52" s="494"/>
      <c r="Y52" s="494"/>
      <c r="Z52" s="494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ht="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15">
      <c r="AK57" s="3"/>
      <c r="AL57" s="3"/>
      <c r="AM57" s="3"/>
      <c r="AN57" s="3"/>
      <c r="AO57" s="3"/>
      <c r="AP57" s="3"/>
      <c r="AQ57" s="3"/>
    </row>
  </sheetData>
  <mergeCells count="52">
    <mergeCell ref="A33:C33"/>
    <mergeCell ref="A37:C37"/>
    <mergeCell ref="W40:AB40"/>
    <mergeCell ref="AC40:AG40"/>
    <mergeCell ref="W41:AB41"/>
    <mergeCell ref="AC41:AG41"/>
    <mergeCell ref="A36:C36"/>
    <mergeCell ref="A1:AC1"/>
    <mergeCell ref="A2:AC2"/>
    <mergeCell ref="A3:AC3"/>
    <mergeCell ref="A8:A12"/>
    <mergeCell ref="B8:C12"/>
    <mergeCell ref="D8:D12"/>
    <mergeCell ref="F8:K8"/>
    <mergeCell ref="L8:O8"/>
    <mergeCell ref="T8:AC8"/>
    <mergeCell ref="F9:F10"/>
    <mergeCell ref="X11:Z11"/>
    <mergeCell ref="AA11:AB11"/>
    <mergeCell ref="AC11:AC12"/>
    <mergeCell ref="G9:G10"/>
    <mergeCell ref="H9:H10"/>
    <mergeCell ref="I9:I10"/>
    <mergeCell ref="B28:E28"/>
    <mergeCell ref="B32:E32"/>
    <mergeCell ref="A24:C24"/>
    <mergeCell ref="M9:O11"/>
    <mergeCell ref="A16:C16"/>
    <mergeCell ref="A21:C21"/>
    <mergeCell ref="F11:F12"/>
    <mergeCell ref="G11:G12"/>
    <mergeCell ref="H11:H12"/>
    <mergeCell ref="I11:I12"/>
    <mergeCell ref="J11:J12"/>
    <mergeCell ref="K11:K12"/>
    <mergeCell ref="J9:J10"/>
    <mergeCell ref="K9:K10"/>
    <mergeCell ref="L9:L12"/>
    <mergeCell ref="R50:Z50"/>
    <mergeCell ref="R51:Z51"/>
    <mergeCell ref="R52:Z52"/>
    <mergeCell ref="P8:S8"/>
    <mergeCell ref="P9:P12"/>
    <mergeCell ref="Q9:S11"/>
    <mergeCell ref="T9:T12"/>
    <mergeCell ref="U9:AC10"/>
    <mergeCell ref="U11:W11"/>
    <mergeCell ref="AC48:AG48"/>
    <mergeCell ref="W47:AB47"/>
    <mergeCell ref="R43:Z43"/>
    <mergeCell ref="R44:Z44"/>
    <mergeCell ref="R45:Z45"/>
  </mergeCells>
  <printOptions horizontalCentered="1"/>
  <pageMargins left="0.25" right="0.97" top="0.75" bottom="0.75" header="0.3" footer="0.3"/>
  <pageSetup paperSize="5" scale="60" fitToWidth="0" fitToHeight="0" orientation="landscape" horizontalDpi="4294967293" r:id="rId1"/>
  <headerFooter alignWithMargins="0"/>
  <rowBreaks count="1" manualBreakCount="1">
    <brk id="28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Q57"/>
  <sheetViews>
    <sheetView view="pageBreakPreview" topLeftCell="A8" zoomScale="60" zoomScaleNormal="70" workbookViewId="0">
      <pane ySplit="1500" topLeftCell="A5" activePane="bottomLeft"/>
      <selection activeCell="E8" sqref="E8:E12"/>
      <selection pane="bottomLeft" activeCell="M47" sqref="M47"/>
    </sheetView>
  </sheetViews>
  <sheetFormatPr defaultRowHeight="12.75"/>
  <cols>
    <col min="1" max="1" width="5.7109375" customWidth="1"/>
    <col min="2" max="2" width="4.5703125" customWidth="1"/>
    <col min="3" max="3" width="30" customWidth="1"/>
    <col min="4" max="4" width="10.42578125" customWidth="1"/>
    <col min="5" max="5" width="15.5703125" customWidth="1"/>
    <col min="6" max="11" width="7.7109375" customWidth="1"/>
    <col min="12" max="12" width="10.42578125" customWidth="1"/>
    <col min="13" max="14" width="8.7109375" customWidth="1"/>
    <col min="15" max="15" width="11.5703125" customWidth="1"/>
    <col min="16" max="20" width="8.7109375" customWidth="1"/>
    <col min="21" max="26" width="5.7109375" customWidth="1"/>
    <col min="27" max="27" width="9.140625" customWidth="1"/>
    <col min="28" max="28" width="8.5703125" customWidth="1"/>
    <col min="29" max="29" width="10.140625" customWidth="1"/>
    <col min="30" max="30" width="11.28515625" customWidth="1"/>
    <col min="31" max="36" width="8.5703125" customWidth="1"/>
    <col min="37" max="37" width="0.28515625" customWidth="1"/>
  </cols>
  <sheetData>
    <row r="1" spans="1:43" ht="20.100000000000001" hidden="1" customHeight="1">
      <c r="A1" s="416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187"/>
      <c r="AE1" s="2"/>
      <c r="AF1" s="2"/>
      <c r="AG1" s="2"/>
      <c r="AH1" s="2"/>
      <c r="AI1" s="2"/>
      <c r="AJ1" s="2"/>
      <c r="AK1" s="3"/>
      <c r="AL1" s="3"/>
      <c r="AM1" s="3"/>
      <c r="AN1" s="3"/>
      <c r="AO1" s="3"/>
      <c r="AP1" s="3"/>
      <c r="AQ1" s="3"/>
    </row>
    <row r="2" spans="1:43" s="7" customFormat="1" ht="20.25">
      <c r="A2" s="417" t="str">
        <f>'UPT. BINA 2014'!A2:AC2</f>
        <v>DATA PERKEMBANGAN MASYARAKAT BINAAN DI KAWASAN TRANSMIGRASI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188"/>
      <c r="AE2" s="5"/>
      <c r="AF2" s="5"/>
      <c r="AG2" s="5"/>
      <c r="AH2" s="5"/>
      <c r="AI2" s="5"/>
      <c r="AJ2" s="5"/>
      <c r="AK2" s="6"/>
      <c r="AL2" s="6"/>
      <c r="AM2" s="6"/>
      <c r="AN2" s="6"/>
      <c r="AO2" s="6"/>
      <c r="AP2" s="6"/>
      <c r="AQ2" s="6"/>
    </row>
    <row r="3" spans="1:43" s="7" customFormat="1" ht="20.25">
      <c r="A3" s="417" t="s">
        <v>65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188"/>
      <c r="AE3" s="5"/>
      <c r="AF3" s="5"/>
      <c r="AG3" s="5"/>
      <c r="AH3" s="5"/>
      <c r="AI3" s="5"/>
      <c r="AJ3" s="5"/>
      <c r="AK3" s="6"/>
      <c r="AL3" s="6"/>
      <c r="AM3" s="6"/>
      <c r="AN3" s="6"/>
      <c r="AO3" s="6"/>
      <c r="AP3" s="6"/>
      <c r="AQ3" s="6"/>
    </row>
    <row r="4" spans="1:43" s="7" customFormat="1" ht="15.95" customHeight="1">
      <c r="A4" s="8"/>
      <c r="B4" s="8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3" s="7" customFormat="1" ht="15.95" customHeight="1">
      <c r="A5" s="43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6"/>
      <c r="AL5" s="6"/>
      <c r="AM5" s="6"/>
      <c r="AN5" s="6"/>
      <c r="AO5" s="6"/>
      <c r="AP5" s="6"/>
      <c r="AQ5" s="6"/>
    </row>
    <row r="6" spans="1:43" ht="0.7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3"/>
      <c r="AL6" s="3"/>
      <c r="AM6" s="3"/>
      <c r="AN6" s="3"/>
      <c r="AO6" s="3"/>
      <c r="AP6" s="3"/>
      <c r="AQ6" s="3"/>
    </row>
    <row r="7" spans="1:43" s="11" customFormat="1" ht="13.5" thickBot="1"/>
    <row r="8" spans="1:43" s="40" customFormat="1" ht="27.95" customHeight="1">
      <c r="A8" s="418" t="s">
        <v>3</v>
      </c>
      <c r="B8" s="421" t="s">
        <v>4</v>
      </c>
      <c r="C8" s="422"/>
      <c r="D8" s="427" t="s">
        <v>5</v>
      </c>
      <c r="E8" s="427" t="s">
        <v>66</v>
      </c>
      <c r="F8" s="432" t="s">
        <v>7</v>
      </c>
      <c r="G8" s="432"/>
      <c r="H8" s="432"/>
      <c r="I8" s="432"/>
      <c r="J8" s="432"/>
      <c r="K8" s="432"/>
      <c r="L8" s="433" t="s">
        <v>54</v>
      </c>
      <c r="M8" s="434"/>
      <c r="N8" s="434"/>
      <c r="O8" s="434"/>
      <c r="P8" s="435" t="s">
        <v>64</v>
      </c>
      <c r="Q8" s="436"/>
      <c r="R8" s="436"/>
      <c r="S8" s="437"/>
      <c r="T8" s="438" t="s">
        <v>8</v>
      </c>
      <c r="U8" s="439"/>
      <c r="V8" s="439"/>
      <c r="W8" s="439"/>
      <c r="X8" s="439"/>
      <c r="Y8" s="439"/>
      <c r="Z8" s="439"/>
      <c r="AA8" s="439"/>
      <c r="AB8" s="439"/>
      <c r="AC8" s="440"/>
      <c r="AD8" s="39"/>
    </row>
    <row r="9" spans="1:43" s="40" customFormat="1" ht="17.25" customHeight="1">
      <c r="A9" s="419"/>
      <c r="B9" s="423"/>
      <c r="C9" s="424"/>
      <c r="D9" s="428"/>
      <c r="E9" s="430"/>
      <c r="F9" s="408" t="s">
        <v>10</v>
      </c>
      <c r="G9" s="408" t="s">
        <v>11</v>
      </c>
      <c r="H9" s="408" t="s">
        <v>12</v>
      </c>
      <c r="I9" s="408" t="s">
        <v>13</v>
      </c>
      <c r="J9" s="408" t="s">
        <v>14</v>
      </c>
      <c r="K9" s="408" t="s">
        <v>15</v>
      </c>
      <c r="L9" s="461" t="s">
        <v>16</v>
      </c>
      <c r="M9" s="464" t="s">
        <v>17</v>
      </c>
      <c r="N9" s="465"/>
      <c r="O9" s="466"/>
      <c r="P9" s="410" t="s">
        <v>16</v>
      </c>
      <c r="Q9" s="441" t="s">
        <v>17</v>
      </c>
      <c r="R9" s="442"/>
      <c r="S9" s="443"/>
      <c r="T9" s="450" t="s">
        <v>16</v>
      </c>
      <c r="U9" s="452" t="s">
        <v>17</v>
      </c>
      <c r="V9" s="453"/>
      <c r="W9" s="453"/>
      <c r="X9" s="453"/>
      <c r="Y9" s="453"/>
      <c r="Z9" s="453"/>
      <c r="AA9" s="453"/>
      <c r="AB9" s="453"/>
      <c r="AC9" s="454"/>
      <c r="AD9" s="41"/>
    </row>
    <row r="10" spans="1:43" s="40" customFormat="1" ht="17.25" customHeight="1">
      <c r="A10" s="419"/>
      <c r="B10" s="423"/>
      <c r="C10" s="424"/>
      <c r="D10" s="428"/>
      <c r="E10" s="430"/>
      <c r="F10" s="409"/>
      <c r="G10" s="409"/>
      <c r="H10" s="409"/>
      <c r="I10" s="409"/>
      <c r="J10" s="409"/>
      <c r="K10" s="409"/>
      <c r="L10" s="462"/>
      <c r="M10" s="467"/>
      <c r="N10" s="468"/>
      <c r="O10" s="469"/>
      <c r="P10" s="411"/>
      <c r="Q10" s="444"/>
      <c r="R10" s="445"/>
      <c r="S10" s="446"/>
      <c r="T10" s="450"/>
      <c r="U10" s="455"/>
      <c r="V10" s="456"/>
      <c r="W10" s="456"/>
      <c r="X10" s="456"/>
      <c r="Y10" s="456"/>
      <c r="Z10" s="456"/>
      <c r="AA10" s="456"/>
      <c r="AB10" s="456"/>
      <c r="AC10" s="457"/>
      <c r="AD10" s="41"/>
    </row>
    <row r="11" spans="1:43" s="40" customFormat="1" ht="13.5" customHeight="1">
      <c r="A11" s="419"/>
      <c r="B11" s="423"/>
      <c r="C11" s="424"/>
      <c r="D11" s="428"/>
      <c r="E11" s="430"/>
      <c r="F11" s="409" t="s">
        <v>18</v>
      </c>
      <c r="G11" s="409" t="s">
        <v>18</v>
      </c>
      <c r="H11" s="409" t="s">
        <v>18</v>
      </c>
      <c r="I11" s="409" t="s">
        <v>18</v>
      </c>
      <c r="J11" s="409" t="s">
        <v>18</v>
      </c>
      <c r="K11" s="409" t="s">
        <v>18</v>
      </c>
      <c r="L11" s="462"/>
      <c r="M11" s="470"/>
      <c r="N11" s="471"/>
      <c r="O11" s="472"/>
      <c r="P11" s="411"/>
      <c r="Q11" s="447"/>
      <c r="R11" s="448"/>
      <c r="S11" s="449"/>
      <c r="T11" s="450"/>
      <c r="U11" s="450" t="s">
        <v>44</v>
      </c>
      <c r="V11" s="450"/>
      <c r="W11" s="450"/>
      <c r="X11" s="450" t="s">
        <v>45</v>
      </c>
      <c r="Y11" s="450"/>
      <c r="Z11" s="450"/>
      <c r="AA11" s="450" t="s">
        <v>19</v>
      </c>
      <c r="AB11" s="450"/>
      <c r="AC11" s="459" t="s">
        <v>20</v>
      </c>
      <c r="AD11" s="41"/>
    </row>
    <row r="12" spans="1:43" s="40" customFormat="1" ht="39.75" thickBot="1">
      <c r="A12" s="420"/>
      <c r="B12" s="425"/>
      <c r="C12" s="426"/>
      <c r="D12" s="429"/>
      <c r="E12" s="431"/>
      <c r="F12" s="458"/>
      <c r="G12" s="458"/>
      <c r="H12" s="458"/>
      <c r="I12" s="458"/>
      <c r="J12" s="458"/>
      <c r="K12" s="458"/>
      <c r="L12" s="463"/>
      <c r="M12" s="186" t="s">
        <v>21</v>
      </c>
      <c r="N12" s="48" t="s">
        <v>22</v>
      </c>
      <c r="O12" s="186" t="s">
        <v>48</v>
      </c>
      <c r="P12" s="412"/>
      <c r="Q12" s="189" t="s">
        <v>21</v>
      </c>
      <c r="R12" s="189" t="s">
        <v>22</v>
      </c>
      <c r="S12" s="189" t="s">
        <v>48</v>
      </c>
      <c r="T12" s="451"/>
      <c r="U12" s="185" t="s">
        <v>21</v>
      </c>
      <c r="V12" s="185" t="s">
        <v>22</v>
      </c>
      <c r="W12" s="185" t="s">
        <v>48</v>
      </c>
      <c r="X12" s="185" t="s">
        <v>21</v>
      </c>
      <c r="Y12" s="185" t="s">
        <v>22</v>
      </c>
      <c r="Z12" s="185" t="s">
        <v>48</v>
      </c>
      <c r="AA12" s="185" t="s">
        <v>21</v>
      </c>
      <c r="AB12" s="185" t="s">
        <v>22</v>
      </c>
      <c r="AC12" s="460"/>
      <c r="AD12" s="41"/>
    </row>
    <row r="13" spans="1:43" s="11" customFormat="1" ht="27.95" customHeight="1" thickTop="1">
      <c r="A13" s="173" t="s">
        <v>23</v>
      </c>
      <c r="B13" s="174"/>
      <c r="C13" s="175" t="s">
        <v>24</v>
      </c>
      <c r="D13" s="51"/>
      <c r="E13" s="52"/>
      <c r="F13" s="52"/>
      <c r="G13" s="52"/>
      <c r="H13" s="52"/>
      <c r="I13" s="52"/>
      <c r="J13" s="52"/>
      <c r="K13" s="52"/>
      <c r="L13" s="53"/>
      <c r="M13" s="53"/>
      <c r="N13" s="53"/>
      <c r="O13" s="53"/>
      <c r="P13" s="54"/>
      <c r="Q13" s="54"/>
      <c r="R13" s="54"/>
      <c r="S13" s="54"/>
      <c r="T13" s="55"/>
      <c r="U13" s="56"/>
      <c r="V13" s="56"/>
      <c r="W13" s="56"/>
      <c r="X13" s="56"/>
      <c r="Y13" s="56"/>
      <c r="Z13" s="56"/>
      <c r="AA13" s="56"/>
      <c r="AB13" s="57"/>
      <c r="AC13" s="58"/>
      <c r="AD13" s="12"/>
    </row>
    <row r="14" spans="1:43" s="11" customFormat="1" ht="27.95" customHeight="1">
      <c r="A14" s="59"/>
      <c r="B14" s="60">
        <v>1</v>
      </c>
      <c r="C14" s="61" t="s">
        <v>25</v>
      </c>
      <c r="D14" s="60" t="s">
        <v>26</v>
      </c>
      <c r="E14" s="60">
        <v>2009</v>
      </c>
      <c r="F14" s="62"/>
      <c r="G14" s="63"/>
      <c r="H14" s="62"/>
      <c r="I14" s="62">
        <v>0</v>
      </c>
      <c r="J14" s="62">
        <v>0</v>
      </c>
      <c r="K14" s="62">
        <v>100</v>
      </c>
      <c r="L14" s="64">
        <v>100</v>
      </c>
      <c r="M14" s="64">
        <v>197</v>
      </c>
      <c r="N14" s="64">
        <v>186</v>
      </c>
      <c r="O14" s="64">
        <f>SUM(M14:N14)</f>
        <v>383</v>
      </c>
      <c r="P14" s="65">
        <v>100</v>
      </c>
      <c r="Q14" s="65"/>
      <c r="R14" s="65"/>
      <c r="S14" s="65"/>
      <c r="T14" s="66">
        <v>100</v>
      </c>
      <c r="U14" s="66"/>
      <c r="V14" s="66"/>
      <c r="W14" s="66"/>
      <c r="X14" s="66"/>
      <c r="Y14" s="66"/>
      <c r="Z14" s="66"/>
      <c r="AA14" s="66"/>
      <c r="AB14" s="67"/>
      <c r="AC14" s="68"/>
      <c r="AD14" s="13"/>
    </row>
    <row r="15" spans="1:43" s="11" customFormat="1" ht="27.95" customHeight="1" thickBot="1">
      <c r="A15" s="69"/>
      <c r="B15" s="70"/>
      <c r="C15" s="71" t="s">
        <v>27</v>
      </c>
      <c r="D15" s="70" t="s">
        <v>26</v>
      </c>
      <c r="E15" s="70">
        <v>2010</v>
      </c>
      <c r="F15" s="72"/>
      <c r="G15" s="73"/>
      <c r="H15" s="72">
        <v>0</v>
      </c>
      <c r="I15" s="72">
        <v>0</v>
      </c>
      <c r="J15" s="72"/>
      <c r="K15" s="72">
        <v>100</v>
      </c>
      <c r="L15" s="74">
        <v>100</v>
      </c>
      <c r="M15" s="74">
        <v>219</v>
      </c>
      <c r="N15" s="74">
        <v>220</v>
      </c>
      <c r="O15" s="74">
        <f>SUM(M15:N15)</f>
        <v>439</v>
      </c>
      <c r="P15" s="75">
        <v>100</v>
      </c>
      <c r="Q15" s="75"/>
      <c r="R15" s="75"/>
      <c r="S15" s="75"/>
      <c r="T15" s="76">
        <v>100</v>
      </c>
      <c r="U15" s="76"/>
      <c r="V15" s="76"/>
      <c r="W15" s="76"/>
      <c r="X15" s="76"/>
      <c r="Y15" s="76"/>
      <c r="Z15" s="76"/>
      <c r="AA15" s="76"/>
      <c r="AB15" s="77"/>
      <c r="AC15" s="78"/>
      <c r="AD15" s="13"/>
    </row>
    <row r="16" spans="1:43" s="15" customFormat="1" ht="27.95" customHeight="1" thickBot="1">
      <c r="A16" s="413" t="s">
        <v>28</v>
      </c>
      <c r="B16" s="414"/>
      <c r="C16" s="415"/>
      <c r="D16" s="79"/>
      <c r="E16" s="79"/>
      <c r="F16" s="80">
        <f>SUM(F14:F15)</f>
        <v>0</v>
      </c>
      <c r="G16" s="80">
        <f t="shared" ref="G16:T16" si="0">SUM(G14:G15)</f>
        <v>0</v>
      </c>
      <c r="H16" s="80">
        <f t="shared" si="0"/>
        <v>0</v>
      </c>
      <c r="I16" s="80">
        <f t="shared" si="0"/>
        <v>0</v>
      </c>
      <c r="J16" s="80">
        <f t="shared" si="0"/>
        <v>0</v>
      </c>
      <c r="K16" s="80">
        <f t="shared" si="0"/>
        <v>200</v>
      </c>
      <c r="L16" s="81">
        <f t="shared" si="0"/>
        <v>200</v>
      </c>
      <c r="M16" s="81">
        <f t="shared" si="0"/>
        <v>416</v>
      </c>
      <c r="N16" s="81">
        <f t="shared" si="0"/>
        <v>406</v>
      </c>
      <c r="O16" s="81">
        <f t="shared" si="0"/>
        <v>822</v>
      </c>
      <c r="P16" s="82">
        <f t="shared" si="0"/>
        <v>200</v>
      </c>
      <c r="Q16" s="82">
        <v>429</v>
      </c>
      <c r="R16" s="82">
        <v>422</v>
      </c>
      <c r="S16" s="82">
        <f>SUM(Q16:R16)</f>
        <v>851</v>
      </c>
      <c r="T16" s="83">
        <f t="shared" si="0"/>
        <v>200</v>
      </c>
      <c r="U16" s="84">
        <v>2</v>
      </c>
      <c r="V16" s="84">
        <v>2</v>
      </c>
      <c r="W16" s="84">
        <f>SUM(U16:V16)</f>
        <v>4</v>
      </c>
      <c r="X16" s="84"/>
      <c r="Y16" s="85"/>
      <c r="Z16" s="84"/>
      <c r="AA16" s="84">
        <f>Q16+U16</f>
        <v>431</v>
      </c>
      <c r="AB16" s="84">
        <f>R16+V16</f>
        <v>424</v>
      </c>
      <c r="AC16" s="86">
        <f>SUM(AA16:AB16)</f>
        <v>855</v>
      </c>
      <c r="AD16" s="14"/>
    </row>
    <row r="17" spans="1:30" s="11" customFormat="1" ht="27.95" customHeight="1">
      <c r="A17" s="176" t="s">
        <v>29</v>
      </c>
      <c r="B17" s="177"/>
      <c r="C17" s="178" t="s">
        <v>30</v>
      </c>
      <c r="D17" s="87"/>
      <c r="E17" s="87"/>
      <c r="F17" s="89"/>
      <c r="G17" s="89"/>
      <c r="H17" s="89"/>
      <c r="I17" s="89"/>
      <c r="J17" s="89"/>
      <c r="K17" s="89"/>
      <c r="L17" s="90"/>
      <c r="M17" s="90"/>
      <c r="N17" s="90"/>
      <c r="O17" s="90"/>
      <c r="P17" s="91"/>
      <c r="Q17" s="91"/>
      <c r="R17" s="91"/>
      <c r="S17" s="91"/>
      <c r="T17" s="92"/>
      <c r="U17" s="93"/>
      <c r="V17" s="93"/>
      <c r="W17" s="93"/>
      <c r="X17" s="93"/>
      <c r="Y17" s="93"/>
      <c r="Z17" s="93"/>
      <c r="AA17" s="93"/>
      <c r="AB17" s="94"/>
      <c r="AC17" s="95"/>
      <c r="AD17" s="16"/>
    </row>
    <row r="18" spans="1:30" s="11" customFormat="1" ht="27.95" customHeight="1">
      <c r="A18" s="59"/>
      <c r="B18" s="60">
        <v>2</v>
      </c>
      <c r="C18" s="61" t="s">
        <v>31</v>
      </c>
      <c r="D18" s="60" t="s">
        <v>26</v>
      </c>
      <c r="E18" s="60">
        <v>2009</v>
      </c>
      <c r="F18" s="62"/>
      <c r="G18" s="62"/>
      <c r="H18" s="63"/>
      <c r="I18" s="62"/>
      <c r="J18" s="62"/>
      <c r="K18" s="62">
        <v>100</v>
      </c>
      <c r="L18" s="64">
        <v>100</v>
      </c>
      <c r="M18" s="64">
        <v>222</v>
      </c>
      <c r="N18" s="64">
        <v>224</v>
      </c>
      <c r="O18" s="64">
        <f>SUM(M18:N18)</f>
        <v>446</v>
      </c>
      <c r="P18" s="96">
        <v>100</v>
      </c>
      <c r="Q18" s="65"/>
      <c r="R18" s="65"/>
      <c r="S18" s="65"/>
      <c r="T18" s="97">
        <v>100</v>
      </c>
      <c r="U18" s="97"/>
      <c r="V18" s="97"/>
      <c r="W18" s="97"/>
      <c r="X18" s="97"/>
      <c r="Y18" s="97"/>
      <c r="Z18" s="97"/>
      <c r="AA18" s="97"/>
      <c r="AB18" s="98"/>
      <c r="AC18" s="99"/>
      <c r="AD18" s="16"/>
    </row>
    <row r="19" spans="1:30" s="11" customFormat="1" ht="27.95" customHeight="1">
      <c r="A19" s="59"/>
      <c r="B19" s="60"/>
      <c r="C19" s="61" t="s">
        <v>31</v>
      </c>
      <c r="D19" s="60" t="s">
        <v>26</v>
      </c>
      <c r="E19" s="100">
        <v>2010</v>
      </c>
      <c r="F19" s="62"/>
      <c r="G19" s="62"/>
      <c r="H19" s="63"/>
      <c r="I19" s="62"/>
      <c r="J19" s="62"/>
      <c r="K19" s="62">
        <v>100</v>
      </c>
      <c r="L19" s="64">
        <v>100</v>
      </c>
      <c r="M19" s="64">
        <v>201</v>
      </c>
      <c r="N19" s="64">
        <v>211</v>
      </c>
      <c r="O19" s="64">
        <f>SUM(M19:N19)</f>
        <v>412</v>
      </c>
      <c r="P19" s="101">
        <v>100</v>
      </c>
      <c r="Q19" s="102"/>
      <c r="R19" s="102"/>
      <c r="S19" s="102"/>
      <c r="T19" s="103">
        <v>100</v>
      </c>
      <c r="U19" s="97"/>
      <c r="V19" s="97"/>
      <c r="W19" s="97"/>
      <c r="X19" s="97"/>
      <c r="Y19" s="97"/>
      <c r="Z19" s="97"/>
      <c r="AA19" s="97"/>
      <c r="AB19" s="98"/>
      <c r="AC19" s="99"/>
      <c r="AD19" s="16"/>
    </row>
    <row r="20" spans="1:30" s="11" customFormat="1" ht="59.25" thickBot="1">
      <c r="A20" s="104"/>
      <c r="B20" s="70"/>
      <c r="C20" s="105" t="s">
        <v>46</v>
      </c>
      <c r="D20" s="70" t="s">
        <v>26</v>
      </c>
      <c r="E20" s="106">
        <v>2012</v>
      </c>
      <c r="F20" s="72"/>
      <c r="G20" s="72"/>
      <c r="H20" s="72">
        <v>25</v>
      </c>
      <c r="I20" s="72"/>
      <c r="J20" s="108"/>
      <c r="K20" s="72"/>
      <c r="L20" s="74">
        <v>25</v>
      </c>
      <c r="M20" s="74">
        <v>44</v>
      </c>
      <c r="N20" s="74">
        <v>57</v>
      </c>
      <c r="O20" s="74">
        <f>SUM(M20:N20)</f>
        <v>101</v>
      </c>
      <c r="P20" s="109">
        <v>25</v>
      </c>
      <c r="Q20" s="110"/>
      <c r="R20" s="110"/>
      <c r="S20" s="110"/>
      <c r="T20" s="111">
        <v>25</v>
      </c>
      <c r="U20" s="112"/>
      <c r="V20" s="112"/>
      <c r="W20" s="112"/>
      <c r="X20" s="112"/>
      <c r="Y20" s="112"/>
      <c r="Z20" s="112"/>
      <c r="AA20" s="112"/>
      <c r="AB20" s="113"/>
      <c r="AC20" s="114"/>
      <c r="AD20" s="16"/>
    </row>
    <row r="21" spans="1:30" s="15" customFormat="1" ht="27.95" customHeight="1" thickBot="1">
      <c r="A21" s="413" t="s">
        <v>32</v>
      </c>
      <c r="B21" s="414"/>
      <c r="C21" s="415"/>
      <c r="D21" s="79"/>
      <c r="E21" s="115"/>
      <c r="F21" s="80">
        <f>SUM(F18:F20)</f>
        <v>0</v>
      </c>
      <c r="G21" s="80">
        <f t="shared" ref="G21:K21" si="1">SUM(G18:G20)</f>
        <v>0</v>
      </c>
      <c r="H21" s="80">
        <f t="shared" si="1"/>
        <v>25</v>
      </c>
      <c r="I21" s="80">
        <f t="shared" si="1"/>
        <v>0</v>
      </c>
      <c r="J21" s="80">
        <f t="shared" si="1"/>
        <v>0</v>
      </c>
      <c r="K21" s="80">
        <f t="shared" si="1"/>
        <v>200</v>
      </c>
      <c r="L21" s="81">
        <f>SUM(L18:L20)</f>
        <v>225</v>
      </c>
      <c r="M21" s="116">
        <f>SUM(M18:M20)</f>
        <v>467</v>
      </c>
      <c r="N21" s="116">
        <f>SUM(N18:N20)</f>
        <v>492</v>
      </c>
      <c r="O21" s="116">
        <f>SUM(M21:N21)</f>
        <v>959</v>
      </c>
      <c r="P21" s="82">
        <f>SUM(P18:P20)</f>
        <v>225</v>
      </c>
      <c r="Q21" s="82">
        <v>509</v>
      </c>
      <c r="R21" s="82">
        <v>486</v>
      </c>
      <c r="S21" s="82">
        <f>SUM(Q21:R21)</f>
        <v>995</v>
      </c>
      <c r="T21" s="83">
        <f>SUM(T18:T20)</f>
        <v>225</v>
      </c>
      <c r="U21" s="84">
        <v>3</v>
      </c>
      <c r="V21" s="84">
        <v>3</v>
      </c>
      <c r="W21" s="84">
        <f>SUM(U21:V21)</f>
        <v>6</v>
      </c>
      <c r="X21" s="84"/>
      <c r="Y21" s="117"/>
      <c r="Z21" s="84">
        <f>SUM(X21:Y21)</f>
        <v>0</v>
      </c>
      <c r="AA21" s="84">
        <f>Q21+U21</f>
        <v>512</v>
      </c>
      <c r="AB21" s="84">
        <f>R21+V21</f>
        <v>489</v>
      </c>
      <c r="AC21" s="86">
        <f>SUM(AA21:AB21)</f>
        <v>1001</v>
      </c>
      <c r="AD21" s="17"/>
    </row>
    <row r="22" spans="1:30" s="11" customFormat="1" ht="27.95" customHeight="1">
      <c r="A22" s="176" t="s">
        <v>33</v>
      </c>
      <c r="B22" s="177"/>
      <c r="C22" s="178" t="s">
        <v>34</v>
      </c>
      <c r="D22" s="87"/>
      <c r="E22" s="87"/>
      <c r="F22" s="89"/>
      <c r="G22" s="89"/>
      <c r="H22" s="89"/>
      <c r="I22" s="89"/>
      <c r="J22" s="89"/>
      <c r="K22" s="89"/>
      <c r="L22" s="90"/>
      <c r="M22" s="90"/>
      <c r="N22" s="90"/>
      <c r="O22" s="90"/>
      <c r="P22" s="91"/>
      <c r="Q22" s="91"/>
      <c r="R22" s="91"/>
      <c r="S22" s="91"/>
      <c r="T22" s="92"/>
      <c r="U22" s="93"/>
      <c r="V22" s="93"/>
      <c r="W22" s="93"/>
      <c r="X22" s="93"/>
      <c r="Y22" s="93"/>
      <c r="Z22" s="93"/>
      <c r="AA22" s="93"/>
      <c r="AB22" s="94"/>
      <c r="AC22" s="95"/>
      <c r="AD22" s="16"/>
    </row>
    <row r="23" spans="1:30" s="11" customFormat="1" ht="27.95" customHeight="1" thickBot="1">
      <c r="A23" s="69"/>
      <c r="B23" s="70">
        <v>3</v>
      </c>
      <c r="C23" s="71" t="s">
        <v>35</v>
      </c>
      <c r="D23" s="70" t="s">
        <v>26</v>
      </c>
      <c r="E23" s="70">
        <v>2010</v>
      </c>
      <c r="F23" s="118"/>
      <c r="G23" s="118"/>
      <c r="H23" s="73"/>
      <c r="I23" s="72"/>
      <c r="J23" s="72"/>
      <c r="K23" s="72">
        <v>100</v>
      </c>
      <c r="L23" s="74">
        <v>100</v>
      </c>
      <c r="M23" s="74">
        <v>216</v>
      </c>
      <c r="N23" s="74">
        <v>186</v>
      </c>
      <c r="O23" s="74"/>
      <c r="P23" s="109">
        <v>100</v>
      </c>
      <c r="Q23" s="110"/>
      <c r="R23" s="110"/>
      <c r="S23" s="110"/>
      <c r="T23" s="111">
        <v>100</v>
      </c>
      <c r="U23" s="112"/>
      <c r="V23" s="112"/>
      <c r="W23" s="112"/>
      <c r="X23" s="112"/>
      <c r="Y23" s="112"/>
      <c r="Z23" s="112"/>
      <c r="AA23" s="112"/>
      <c r="AB23" s="113"/>
      <c r="AC23" s="114"/>
      <c r="AD23" s="16"/>
    </row>
    <row r="24" spans="1:30" s="15" customFormat="1" ht="27.95" customHeight="1" thickBot="1">
      <c r="A24" s="413" t="s">
        <v>36</v>
      </c>
      <c r="B24" s="414"/>
      <c r="C24" s="415"/>
      <c r="D24" s="79"/>
      <c r="E24" s="79"/>
      <c r="F24" s="80"/>
      <c r="G24" s="80"/>
      <c r="H24" s="80"/>
      <c r="I24" s="80">
        <f>I23</f>
        <v>0</v>
      </c>
      <c r="J24" s="80">
        <f t="shared" ref="J24:T24" si="2">J23</f>
        <v>0</v>
      </c>
      <c r="K24" s="80">
        <f t="shared" si="2"/>
        <v>100</v>
      </c>
      <c r="L24" s="81">
        <f t="shared" si="2"/>
        <v>100</v>
      </c>
      <c r="M24" s="81">
        <v>228</v>
      </c>
      <c r="N24" s="81">
        <v>196</v>
      </c>
      <c r="O24" s="81">
        <f>SUM(M24:N24)</f>
        <v>424</v>
      </c>
      <c r="P24" s="82">
        <f t="shared" ref="P24" si="3">P23</f>
        <v>100</v>
      </c>
      <c r="Q24" s="82">
        <v>230</v>
      </c>
      <c r="R24" s="82">
        <v>198</v>
      </c>
      <c r="S24" s="82">
        <f>SUM(Q24:R24)</f>
        <v>428</v>
      </c>
      <c r="T24" s="83">
        <f t="shared" si="2"/>
        <v>100</v>
      </c>
      <c r="U24" s="84">
        <v>2</v>
      </c>
      <c r="V24" s="84">
        <v>2</v>
      </c>
      <c r="W24" s="84">
        <f>SUM(U24:V24)</f>
        <v>4</v>
      </c>
      <c r="X24" s="85">
        <v>0</v>
      </c>
      <c r="Y24" s="84">
        <v>0</v>
      </c>
      <c r="Z24" s="84">
        <f>SUM(X24:Y24)</f>
        <v>0</v>
      </c>
      <c r="AA24" s="84">
        <f>Q24+U24</f>
        <v>232</v>
      </c>
      <c r="AB24" s="84">
        <f>R24+V24</f>
        <v>200</v>
      </c>
      <c r="AC24" s="86">
        <f>SUM(AA24:AB24)</f>
        <v>432</v>
      </c>
      <c r="AD24" s="14"/>
    </row>
    <row r="25" spans="1:30" s="11" customFormat="1" ht="27.95" customHeight="1">
      <c r="A25" s="176" t="s">
        <v>37</v>
      </c>
      <c r="B25" s="177"/>
      <c r="C25" s="178" t="s">
        <v>38</v>
      </c>
      <c r="D25" s="88"/>
      <c r="E25" s="87"/>
      <c r="F25" s="119"/>
      <c r="G25" s="119"/>
      <c r="H25" s="119"/>
      <c r="I25" s="119"/>
      <c r="J25" s="119"/>
      <c r="K25" s="119"/>
      <c r="L25" s="120"/>
      <c r="M25" s="120"/>
      <c r="N25" s="120"/>
      <c r="O25" s="120"/>
      <c r="P25" s="121"/>
      <c r="Q25" s="121"/>
      <c r="R25" s="121"/>
      <c r="S25" s="121"/>
      <c r="T25" s="92"/>
      <c r="U25" s="93"/>
      <c r="V25" s="93"/>
      <c r="W25" s="93"/>
      <c r="X25" s="93"/>
      <c r="Y25" s="93"/>
      <c r="Z25" s="93"/>
      <c r="AA25" s="93"/>
      <c r="AB25" s="94"/>
      <c r="AC25" s="95"/>
      <c r="AD25" s="16"/>
    </row>
    <row r="26" spans="1:30" s="11" customFormat="1" ht="27.95" customHeight="1">
      <c r="A26" s="122"/>
      <c r="B26" s="60">
        <v>4</v>
      </c>
      <c r="C26" s="61" t="s">
        <v>39</v>
      </c>
      <c r="D26" s="60" t="s">
        <v>26</v>
      </c>
      <c r="E26" s="60">
        <v>2009</v>
      </c>
      <c r="F26" s="123"/>
      <c r="G26" s="123"/>
      <c r="H26" s="124"/>
      <c r="I26" s="123"/>
      <c r="J26" s="123"/>
      <c r="K26" s="123">
        <v>100</v>
      </c>
      <c r="L26" s="125">
        <v>100</v>
      </c>
      <c r="M26" s="125">
        <v>265</v>
      </c>
      <c r="N26" s="125">
        <v>208</v>
      </c>
      <c r="O26" s="125">
        <f>SUM(M26:N26)</f>
        <v>473</v>
      </c>
      <c r="P26" s="126">
        <v>100</v>
      </c>
      <c r="Q26" s="126"/>
      <c r="R26" s="126"/>
      <c r="S26" s="126"/>
      <c r="T26" s="97">
        <v>100</v>
      </c>
      <c r="U26" s="97"/>
      <c r="V26" s="97"/>
      <c r="W26" s="97"/>
      <c r="X26" s="97"/>
      <c r="Y26" s="97"/>
      <c r="Z26" s="97"/>
      <c r="AA26" s="97"/>
      <c r="AB26" s="97"/>
      <c r="AC26" s="99"/>
      <c r="AD26" s="16"/>
    </row>
    <row r="27" spans="1:30" s="11" customFormat="1" ht="27.95" customHeight="1" thickBot="1">
      <c r="A27" s="127"/>
      <c r="B27" s="128"/>
      <c r="C27" s="129" t="s">
        <v>39</v>
      </c>
      <c r="D27" s="128" t="s">
        <v>26</v>
      </c>
      <c r="E27" s="128">
        <v>2010</v>
      </c>
      <c r="F27" s="130"/>
      <c r="G27" s="130"/>
      <c r="H27" s="131"/>
      <c r="I27" s="130"/>
      <c r="J27" s="130"/>
      <c r="K27" s="130">
        <v>100</v>
      </c>
      <c r="L27" s="132">
        <v>100</v>
      </c>
      <c r="M27" s="132">
        <v>230</v>
      </c>
      <c r="N27" s="132">
        <v>203</v>
      </c>
      <c r="O27" s="132">
        <f>SUM(M27:N27)</f>
        <v>433</v>
      </c>
      <c r="P27" s="133">
        <v>100</v>
      </c>
      <c r="Q27" s="133"/>
      <c r="R27" s="133"/>
      <c r="S27" s="133"/>
      <c r="T27" s="134">
        <v>100</v>
      </c>
      <c r="U27" s="134"/>
      <c r="V27" s="134"/>
      <c r="W27" s="134"/>
      <c r="X27" s="134"/>
      <c r="Y27" s="134"/>
      <c r="Z27" s="134"/>
      <c r="AA27" s="134"/>
      <c r="AB27" s="134"/>
      <c r="AC27" s="135"/>
      <c r="AD27" s="16"/>
    </row>
    <row r="28" spans="1:30" s="40" customFormat="1" ht="27.95" customHeight="1" thickBot="1">
      <c r="A28" s="136"/>
      <c r="B28" s="474" t="s">
        <v>19</v>
      </c>
      <c r="C28" s="475"/>
      <c r="D28" s="475"/>
      <c r="E28" s="476"/>
      <c r="F28" s="80">
        <f>SUM(F26:F27)</f>
        <v>0</v>
      </c>
      <c r="G28" s="80">
        <f t="shared" ref="G28:N28" si="4">SUM(G26:G27)</f>
        <v>0</v>
      </c>
      <c r="H28" s="80">
        <f t="shared" si="4"/>
        <v>0</v>
      </c>
      <c r="I28" s="80">
        <f t="shared" si="4"/>
        <v>0</v>
      </c>
      <c r="J28" s="80">
        <f t="shared" si="4"/>
        <v>0</v>
      </c>
      <c r="K28" s="80">
        <f t="shared" si="4"/>
        <v>200</v>
      </c>
      <c r="L28" s="81">
        <f t="shared" si="4"/>
        <v>200</v>
      </c>
      <c r="M28" s="81">
        <f t="shared" si="4"/>
        <v>495</v>
      </c>
      <c r="N28" s="81">
        <f t="shared" si="4"/>
        <v>411</v>
      </c>
      <c r="O28" s="81">
        <f>SUM(M28:N28)</f>
        <v>906</v>
      </c>
      <c r="P28" s="82">
        <f>SUM(P26:P27)</f>
        <v>200</v>
      </c>
      <c r="Q28" s="82">
        <v>514</v>
      </c>
      <c r="R28" s="82">
        <v>426</v>
      </c>
      <c r="S28" s="82">
        <f>SUM(Q28:R28)</f>
        <v>940</v>
      </c>
      <c r="T28" s="83">
        <f>SUM(T26:T27)</f>
        <v>200</v>
      </c>
      <c r="U28" s="84">
        <v>1</v>
      </c>
      <c r="V28" s="84">
        <v>2</v>
      </c>
      <c r="W28" s="84">
        <f>SUM(U28:V28)</f>
        <v>3</v>
      </c>
      <c r="X28" s="85">
        <v>0</v>
      </c>
      <c r="Y28" s="84">
        <v>0</v>
      </c>
      <c r="Z28" s="84">
        <f>SUM(X28:Y28)</f>
        <v>0</v>
      </c>
      <c r="AA28" s="84">
        <f>Q28+U28</f>
        <v>515</v>
      </c>
      <c r="AB28" s="84">
        <f>R28+V28</f>
        <v>428</v>
      </c>
      <c r="AC28" s="86">
        <f>SUM(AA28:AB28)</f>
        <v>943</v>
      </c>
      <c r="AD28" s="42"/>
    </row>
    <row r="29" spans="1:30" s="11" customFormat="1" ht="27.95" customHeight="1">
      <c r="A29" s="137"/>
      <c r="B29" s="138">
        <v>5</v>
      </c>
      <c r="C29" s="139" t="s">
        <v>47</v>
      </c>
      <c r="D29" s="138" t="s">
        <v>26</v>
      </c>
      <c r="E29" s="200">
        <v>2012</v>
      </c>
      <c r="F29" s="201"/>
      <c r="G29" s="201"/>
      <c r="H29" s="201"/>
      <c r="I29" s="201">
        <v>150</v>
      </c>
      <c r="J29" s="201"/>
      <c r="K29" s="201"/>
      <c r="L29" s="202">
        <v>150</v>
      </c>
      <c r="M29" s="202">
        <v>300</v>
      </c>
      <c r="N29" s="202">
        <v>290</v>
      </c>
      <c r="O29" s="202">
        <f>SUM(M29:N29)</f>
        <v>590</v>
      </c>
      <c r="P29" s="203">
        <v>150</v>
      </c>
      <c r="Q29" s="203"/>
      <c r="R29" s="203"/>
      <c r="S29" s="203"/>
      <c r="T29" s="204">
        <v>150</v>
      </c>
      <c r="U29" s="204"/>
      <c r="V29" s="204"/>
      <c r="W29" s="204"/>
      <c r="X29" s="204"/>
      <c r="Y29" s="204"/>
      <c r="Z29" s="204"/>
      <c r="AA29" s="204"/>
      <c r="AB29" s="204"/>
      <c r="AC29" s="205"/>
      <c r="AD29" s="16"/>
    </row>
    <row r="30" spans="1:30" s="11" customFormat="1" ht="27.95" customHeight="1">
      <c r="A30" s="137"/>
      <c r="B30" s="140"/>
      <c r="C30" s="141" t="s">
        <v>47</v>
      </c>
      <c r="D30" s="140" t="s">
        <v>26</v>
      </c>
      <c r="E30" s="60">
        <v>2013</v>
      </c>
      <c r="F30" s="123"/>
      <c r="G30" s="123"/>
      <c r="H30" s="123">
        <v>150</v>
      </c>
      <c r="I30" s="123"/>
      <c r="J30" s="123"/>
      <c r="K30" s="123"/>
      <c r="L30" s="125">
        <v>150</v>
      </c>
      <c r="M30" s="125">
        <v>341</v>
      </c>
      <c r="N30" s="125">
        <v>287</v>
      </c>
      <c r="O30" s="125">
        <f t="shared" ref="O30:O31" si="5">SUM(M30:N30)</f>
        <v>628</v>
      </c>
      <c r="P30" s="126">
        <v>150</v>
      </c>
      <c r="Q30" s="126"/>
      <c r="R30" s="126"/>
      <c r="S30" s="126"/>
      <c r="T30" s="97">
        <v>150</v>
      </c>
      <c r="U30" s="97"/>
      <c r="V30" s="97"/>
      <c r="W30" s="97"/>
      <c r="X30" s="97"/>
      <c r="Y30" s="97"/>
      <c r="Z30" s="97"/>
      <c r="AA30" s="97"/>
      <c r="AB30" s="98"/>
      <c r="AC30" s="99"/>
      <c r="AD30" s="16"/>
    </row>
    <row r="31" spans="1:30" s="11" customFormat="1" ht="27.95" customHeight="1" thickBot="1">
      <c r="A31" s="192"/>
      <c r="B31" s="193"/>
      <c r="C31" s="141" t="s">
        <v>47</v>
      </c>
      <c r="D31" s="140" t="s">
        <v>26</v>
      </c>
      <c r="E31" s="194">
        <v>2014</v>
      </c>
      <c r="F31" s="195"/>
      <c r="G31" s="195">
        <v>75</v>
      </c>
      <c r="H31" s="196"/>
      <c r="I31" s="195"/>
      <c r="J31" s="195"/>
      <c r="K31" s="195"/>
      <c r="L31" s="190">
        <v>75</v>
      </c>
      <c r="M31" s="190">
        <v>150</v>
      </c>
      <c r="N31" s="190">
        <v>154</v>
      </c>
      <c r="O31" s="206">
        <f t="shared" si="5"/>
        <v>304</v>
      </c>
      <c r="P31" s="191"/>
      <c r="Q31" s="191"/>
      <c r="R31" s="191"/>
      <c r="S31" s="191"/>
      <c r="T31" s="197">
        <v>75</v>
      </c>
      <c r="U31" s="197"/>
      <c r="V31" s="197"/>
      <c r="W31" s="197"/>
      <c r="X31" s="197"/>
      <c r="Y31" s="197"/>
      <c r="Z31" s="197"/>
      <c r="AA31" s="197"/>
      <c r="AB31" s="198"/>
      <c r="AC31" s="199"/>
      <c r="AD31" s="16"/>
    </row>
    <row r="32" spans="1:30" s="40" customFormat="1" ht="27.95" customHeight="1" thickBot="1">
      <c r="A32" s="136"/>
      <c r="B32" s="477" t="s">
        <v>19</v>
      </c>
      <c r="C32" s="478"/>
      <c r="D32" s="478"/>
      <c r="E32" s="479"/>
      <c r="F32" s="80">
        <f>SUM(F29:F31)</f>
        <v>0</v>
      </c>
      <c r="G32" s="80">
        <f t="shared" ref="G32:K32" si="6">SUM(G29:G31)</f>
        <v>75</v>
      </c>
      <c r="H32" s="80">
        <f t="shared" si="6"/>
        <v>150</v>
      </c>
      <c r="I32" s="80">
        <f t="shared" si="6"/>
        <v>150</v>
      </c>
      <c r="J32" s="80">
        <f t="shared" si="6"/>
        <v>0</v>
      </c>
      <c r="K32" s="80">
        <f t="shared" si="6"/>
        <v>0</v>
      </c>
      <c r="L32" s="81">
        <f>SUM(L29:L31)</f>
        <v>375</v>
      </c>
      <c r="M32" s="81">
        <f t="shared" ref="M32:O32" si="7">SUM(M29:M31)</f>
        <v>791</v>
      </c>
      <c r="N32" s="81">
        <f t="shared" si="7"/>
        <v>731</v>
      </c>
      <c r="O32" s="81">
        <f t="shared" si="7"/>
        <v>1522</v>
      </c>
      <c r="P32" s="82">
        <f t="shared" ref="P32" si="8">SUM(P29:P30)</f>
        <v>300</v>
      </c>
      <c r="Q32" s="82">
        <v>663</v>
      </c>
      <c r="R32" s="82">
        <v>562</v>
      </c>
      <c r="S32" s="82">
        <f>SUM(Q32:R32)</f>
        <v>1225</v>
      </c>
      <c r="T32" s="83">
        <f>SUM(T29:T31)</f>
        <v>375</v>
      </c>
      <c r="U32" s="84">
        <v>1</v>
      </c>
      <c r="V32" s="84">
        <v>3</v>
      </c>
      <c r="W32" s="84">
        <f>SUM(U32:V32)</f>
        <v>4</v>
      </c>
      <c r="X32" s="85">
        <v>0</v>
      </c>
      <c r="Y32" s="84">
        <v>0</v>
      </c>
      <c r="Z32" s="84">
        <f>SUM(X32:Y32)</f>
        <v>0</v>
      </c>
      <c r="AA32" s="84">
        <f>Q32+U32</f>
        <v>664</v>
      </c>
      <c r="AB32" s="84">
        <f>R32+V32</f>
        <v>565</v>
      </c>
      <c r="AC32" s="86">
        <f>SUM(AA32:AB32)</f>
        <v>1229</v>
      </c>
      <c r="AD32" s="42"/>
    </row>
    <row r="33" spans="1:43" s="15" customFormat="1" ht="27.95" customHeight="1" thickBot="1">
      <c r="A33" s="480" t="s">
        <v>40</v>
      </c>
      <c r="B33" s="481"/>
      <c r="C33" s="482"/>
      <c r="D33" s="142"/>
      <c r="E33" s="142"/>
      <c r="F33" s="143">
        <f>F32+F28</f>
        <v>0</v>
      </c>
      <c r="G33" s="143">
        <f t="shared" ref="G33:AC33" si="9">G32+G28</f>
        <v>75</v>
      </c>
      <c r="H33" s="143">
        <f t="shared" si="9"/>
        <v>150</v>
      </c>
      <c r="I33" s="143">
        <f t="shared" si="9"/>
        <v>150</v>
      </c>
      <c r="J33" s="143">
        <f t="shared" si="9"/>
        <v>0</v>
      </c>
      <c r="K33" s="143">
        <f t="shared" si="9"/>
        <v>200</v>
      </c>
      <c r="L33" s="144">
        <f t="shared" si="9"/>
        <v>575</v>
      </c>
      <c r="M33" s="144">
        <f t="shared" si="9"/>
        <v>1286</v>
      </c>
      <c r="N33" s="144">
        <f t="shared" si="9"/>
        <v>1142</v>
      </c>
      <c r="O33" s="144">
        <f t="shared" si="9"/>
        <v>2428</v>
      </c>
      <c r="P33" s="145">
        <f t="shared" si="9"/>
        <v>500</v>
      </c>
      <c r="Q33" s="145">
        <f t="shared" si="9"/>
        <v>1177</v>
      </c>
      <c r="R33" s="145">
        <f t="shared" si="9"/>
        <v>988</v>
      </c>
      <c r="S33" s="145">
        <f t="shared" si="9"/>
        <v>2165</v>
      </c>
      <c r="T33" s="146">
        <f t="shared" si="9"/>
        <v>575</v>
      </c>
      <c r="U33" s="146">
        <f t="shared" si="9"/>
        <v>2</v>
      </c>
      <c r="V33" s="146">
        <f t="shared" si="9"/>
        <v>5</v>
      </c>
      <c r="W33" s="146">
        <f t="shared" si="9"/>
        <v>7</v>
      </c>
      <c r="X33" s="146">
        <f t="shared" si="9"/>
        <v>0</v>
      </c>
      <c r="Y33" s="146">
        <f t="shared" si="9"/>
        <v>0</v>
      </c>
      <c r="Z33" s="146">
        <f t="shared" si="9"/>
        <v>0</v>
      </c>
      <c r="AA33" s="146">
        <f t="shared" si="9"/>
        <v>1179</v>
      </c>
      <c r="AB33" s="146">
        <f t="shared" si="9"/>
        <v>993</v>
      </c>
      <c r="AC33" s="147">
        <f t="shared" si="9"/>
        <v>2172</v>
      </c>
      <c r="AD33" s="18"/>
    </row>
    <row r="34" spans="1:43" s="15" customFormat="1" ht="27.95" customHeight="1">
      <c r="A34" s="179" t="s">
        <v>49</v>
      </c>
      <c r="B34" s="180"/>
      <c r="C34" s="181" t="s">
        <v>50</v>
      </c>
      <c r="D34" s="148"/>
      <c r="E34" s="148"/>
      <c r="F34" s="149"/>
      <c r="G34" s="149"/>
      <c r="H34" s="149"/>
      <c r="I34" s="149"/>
      <c r="J34" s="149"/>
      <c r="K34" s="149"/>
      <c r="L34" s="120"/>
      <c r="M34" s="120"/>
      <c r="N34" s="120"/>
      <c r="O34" s="120"/>
      <c r="P34" s="150"/>
      <c r="Q34" s="150"/>
      <c r="R34" s="150"/>
      <c r="S34" s="150"/>
      <c r="T34" s="151"/>
      <c r="U34" s="151"/>
      <c r="V34" s="151"/>
      <c r="W34" s="151"/>
      <c r="X34" s="151"/>
      <c r="Y34" s="152"/>
      <c r="Z34" s="151"/>
      <c r="AA34" s="153"/>
      <c r="AB34" s="153"/>
      <c r="AC34" s="154"/>
      <c r="AD34" s="18"/>
    </row>
    <row r="35" spans="1:43" s="15" customFormat="1" ht="27.95" customHeight="1" thickBot="1">
      <c r="A35" s="155"/>
      <c r="B35" s="156">
        <v>6</v>
      </c>
      <c r="C35" s="157" t="s">
        <v>51</v>
      </c>
      <c r="D35" s="156" t="s">
        <v>26</v>
      </c>
      <c r="E35" s="156">
        <v>2013</v>
      </c>
      <c r="F35" s="158"/>
      <c r="G35" s="158"/>
      <c r="H35" s="158">
        <v>100</v>
      </c>
      <c r="I35" s="158"/>
      <c r="J35" s="158"/>
      <c r="K35" s="158"/>
      <c r="L35" s="159">
        <v>0</v>
      </c>
      <c r="M35" s="159"/>
      <c r="N35" s="159"/>
      <c r="O35" s="159"/>
      <c r="P35" s="160">
        <v>100</v>
      </c>
      <c r="Q35" s="160">
        <v>212</v>
      </c>
      <c r="R35" s="160">
        <v>200</v>
      </c>
      <c r="S35" s="160">
        <f>SUM(Q35:R35)</f>
        <v>412</v>
      </c>
      <c r="T35" s="161">
        <v>100</v>
      </c>
      <c r="U35" s="161">
        <v>1</v>
      </c>
      <c r="V35" s="161">
        <v>2</v>
      </c>
      <c r="W35" s="161">
        <f>SUM(U35:V35)</f>
        <v>3</v>
      </c>
      <c r="X35" s="161"/>
      <c r="Y35" s="162"/>
      <c r="Z35" s="161"/>
      <c r="AA35" s="76">
        <f>Q35+U35</f>
        <v>213</v>
      </c>
      <c r="AB35" s="76">
        <f>R35+V35</f>
        <v>202</v>
      </c>
      <c r="AC35" s="163">
        <f>SUM(AA35:AB35)</f>
        <v>415</v>
      </c>
      <c r="AD35" s="18"/>
    </row>
    <row r="36" spans="1:43" s="15" customFormat="1" ht="27.95" customHeight="1" thickBot="1">
      <c r="A36" s="480" t="s">
        <v>52</v>
      </c>
      <c r="B36" s="483"/>
      <c r="C36" s="484"/>
      <c r="D36" s="164"/>
      <c r="E36" s="164"/>
      <c r="F36" s="165">
        <f>SUM(F35)</f>
        <v>0</v>
      </c>
      <c r="G36" s="165">
        <f t="shared" ref="G36:N36" si="10">SUM(G35)</f>
        <v>0</v>
      </c>
      <c r="H36" s="165">
        <f t="shared" si="10"/>
        <v>100</v>
      </c>
      <c r="I36" s="165">
        <f t="shared" si="10"/>
        <v>0</v>
      </c>
      <c r="J36" s="165">
        <f t="shared" si="10"/>
        <v>0</v>
      </c>
      <c r="K36" s="165">
        <f t="shared" si="10"/>
        <v>0</v>
      </c>
      <c r="L36" s="166">
        <f t="shared" si="10"/>
        <v>0</v>
      </c>
      <c r="M36" s="166">
        <f t="shared" si="10"/>
        <v>0</v>
      </c>
      <c r="N36" s="166">
        <f t="shared" si="10"/>
        <v>0</v>
      </c>
      <c r="O36" s="167">
        <f>SUM(M36:N36)</f>
        <v>0</v>
      </c>
      <c r="P36" s="168">
        <f>P35</f>
        <v>100</v>
      </c>
      <c r="Q36" s="168">
        <f t="shared" ref="Q36:R36" si="11">Q35</f>
        <v>212</v>
      </c>
      <c r="R36" s="168">
        <f t="shared" si="11"/>
        <v>200</v>
      </c>
      <c r="S36" s="168">
        <f>SUM(S35)</f>
        <v>412</v>
      </c>
      <c r="T36" s="169">
        <f>SUM(T35)</f>
        <v>100</v>
      </c>
      <c r="U36" s="169">
        <f t="shared" ref="U36:AC36" si="12">SUM(U35)</f>
        <v>1</v>
      </c>
      <c r="V36" s="169">
        <f t="shared" si="12"/>
        <v>2</v>
      </c>
      <c r="W36" s="169">
        <f t="shared" si="12"/>
        <v>3</v>
      </c>
      <c r="X36" s="169">
        <f t="shared" si="12"/>
        <v>0</v>
      </c>
      <c r="Y36" s="169">
        <f t="shared" si="12"/>
        <v>0</v>
      </c>
      <c r="Z36" s="169">
        <f t="shared" si="12"/>
        <v>0</v>
      </c>
      <c r="AA36" s="169">
        <f t="shared" si="12"/>
        <v>213</v>
      </c>
      <c r="AB36" s="169">
        <f t="shared" si="12"/>
        <v>202</v>
      </c>
      <c r="AC36" s="170">
        <f t="shared" si="12"/>
        <v>415</v>
      </c>
      <c r="AD36" s="18"/>
    </row>
    <row r="37" spans="1:43" s="20" customFormat="1" ht="27.95" customHeight="1" thickBot="1">
      <c r="A37" s="485" t="s">
        <v>67</v>
      </c>
      <c r="B37" s="486"/>
      <c r="C37" s="487"/>
      <c r="D37" s="171"/>
      <c r="E37" s="171"/>
      <c r="F37" s="172">
        <f t="shared" ref="F37:AC37" si="13">F16+F21+F33+F24+F36</f>
        <v>0</v>
      </c>
      <c r="G37" s="172">
        <f t="shared" si="13"/>
        <v>75</v>
      </c>
      <c r="H37" s="172">
        <f t="shared" si="13"/>
        <v>275</v>
      </c>
      <c r="I37" s="172">
        <f t="shared" si="13"/>
        <v>150</v>
      </c>
      <c r="J37" s="172">
        <f t="shared" si="13"/>
        <v>0</v>
      </c>
      <c r="K37" s="172">
        <f t="shared" si="13"/>
        <v>700</v>
      </c>
      <c r="L37" s="166">
        <f t="shared" si="13"/>
        <v>1100</v>
      </c>
      <c r="M37" s="166">
        <f t="shared" si="13"/>
        <v>2397</v>
      </c>
      <c r="N37" s="166">
        <f t="shared" si="13"/>
        <v>2236</v>
      </c>
      <c r="O37" s="166">
        <f t="shared" si="13"/>
        <v>4633</v>
      </c>
      <c r="P37" s="168">
        <f t="shared" si="13"/>
        <v>1125</v>
      </c>
      <c r="Q37" s="168">
        <f t="shared" si="13"/>
        <v>2557</v>
      </c>
      <c r="R37" s="168">
        <f t="shared" si="13"/>
        <v>2294</v>
      </c>
      <c r="S37" s="168">
        <f t="shared" si="13"/>
        <v>4851</v>
      </c>
      <c r="T37" s="169">
        <f t="shared" si="13"/>
        <v>1200</v>
      </c>
      <c r="U37" s="169">
        <f t="shared" si="13"/>
        <v>10</v>
      </c>
      <c r="V37" s="169">
        <f t="shared" si="13"/>
        <v>14</v>
      </c>
      <c r="W37" s="169">
        <f t="shared" si="13"/>
        <v>24</v>
      </c>
      <c r="X37" s="169">
        <f t="shared" si="13"/>
        <v>0</v>
      </c>
      <c r="Y37" s="169">
        <f t="shared" si="13"/>
        <v>0</v>
      </c>
      <c r="Z37" s="169">
        <f t="shared" si="13"/>
        <v>0</v>
      </c>
      <c r="AA37" s="169">
        <f t="shared" si="13"/>
        <v>2567</v>
      </c>
      <c r="AB37" s="169">
        <f t="shared" si="13"/>
        <v>2308</v>
      </c>
      <c r="AC37" s="170">
        <f t="shared" si="13"/>
        <v>4875</v>
      </c>
      <c r="AD37" s="19"/>
    </row>
    <row r="38" spans="1:43" ht="16.5" customHeight="1">
      <c r="A38" s="21" t="s">
        <v>41</v>
      </c>
      <c r="B38" s="21"/>
      <c r="C38" s="2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5" customHeight="1">
      <c r="A39" s="22" t="s">
        <v>42</v>
      </c>
      <c r="B39" s="22"/>
      <c r="C39" s="22"/>
      <c r="D39" s="23"/>
      <c r="E39" s="24"/>
      <c r="F39" s="24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25"/>
      <c r="AD39" s="25"/>
      <c r="AE39" s="25"/>
      <c r="AF39" s="25"/>
      <c r="AG39" s="25"/>
      <c r="AH39" s="25"/>
      <c r="AI39" s="25"/>
      <c r="AJ39" s="25"/>
      <c r="AK39" s="25"/>
      <c r="AL39" s="3"/>
      <c r="AM39" s="3"/>
      <c r="AN39" s="3"/>
      <c r="AO39" s="3"/>
      <c r="AP39" s="3"/>
      <c r="AQ39" s="3"/>
    </row>
    <row r="40" spans="1:43" ht="15" customHeight="1">
      <c r="A40" s="22" t="s">
        <v>43</v>
      </c>
      <c r="C40" s="3" t="s">
        <v>57</v>
      </c>
      <c r="D40" s="3"/>
      <c r="I40" s="3"/>
      <c r="J40" s="3"/>
      <c r="U40" s="184"/>
      <c r="V40" s="184"/>
      <c r="W40" s="488"/>
      <c r="X40" s="488"/>
      <c r="Y40" s="488"/>
      <c r="Z40" s="488"/>
      <c r="AA40" s="488"/>
      <c r="AB40" s="488"/>
      <c r="AC40" s="488"/>
      <c r="AD40" s="488"/>
      <c r="AE40" s="488"/>
      <c r="AF40" s="488"/>
      <c r="AG40" s="488"/>
      <c r="AI40" s="25"/>
      <c r="AJ40" s="25"/>
      <c r="AK40" s="25"/>
      <c r="AL40" s="3"/>
      <c r="AM40" s="3"/>
      <c r="AN40" s="3"/>
      <c r="AO40" s="3"/>
      <c r="AP40" s="3"/>
      <c r="AQ40" s="3"/>
    </row>
    <row r="41" spans="1:43" ht="15" customHeight="1">
      <c r="A41" s="22"/>
      <c r="C41" s="3"/>
      <c r="D41" s="3"/>
      <c r="I41" s="3"/>
      <c r="J41" s="3"/>
      <c r="U41" s="183"/>
      <c r="V41" s="183"/>
      <c r="W41" s="489"/>
      <c r="X41" s="489"/>
      <c r="Y41" s="489"/>
      <c r="Z41" s="489"/>
      <c r="AA41" s="489"/>
      <c r="AB41" s="489"/>
      <c r="AC41" s="489"/>
      <c r="AD41" s="489"/>
      <c r="AE41" s="489"/>
      <c r="AF41" s="489"/>
      <c r="AG41" s="489"/>
      <c r="AH41" s="28"/>
      <c r="AI41" s="25"/>
      <c r="AJ41" s="25"/>
      <c r="AK41" s="25"/>
      <c r="AL41" s="3"/>
      <c r="AM41" s="3"/>
      <c r="AN41" s="3"/>
      <c r="AO41" s="3"/>
      <c r="AP41" s="3"/>
      <c r="AQ41" s="3"/>
    </row>
    <row r="42" spans="1:43" ht="15" customHeight="1">
      <c r="A42" s="22"/>
      <c r="C42" s="3"/>
      <c r="D42" s="3"/>
      <c r="I42" s="3"/>
      <c r="J42" s="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28"/>
      <c r="AI42" s="25"/>
      <c r="AJ42" s="25"/>
      <c r="AK42" s="25"/>
      <c r="AL42" s="3"/>
      <c r="AM42" s="3"/>
      <c r="AN42" s="3"/>
      <c r="AO42" s="3"/>
      <c r="AP42" s="3"/>
      <c r="AQ42" s="3"/>
    </row>
    <row r="43" spans="1:43" ht="15" customHeight="1">
      <c r="A43" s="22"/>
      <c r="C43" s="3"/>
      <c r="D43" s="3"/>
      <c r="I43" s="3"/>
      <c r="J43" s="3"/>
      <c r="R43" s="473" t="s">
        <v>68</v>
      </c>
      <c r="S43" s="473"/>
      <c r="T43" s="473"/>
      <c r="U43" s="473"/>
      <c r="V43" s="473"/>
      <c r="W43" s="473"/>
      <c r="X43" s="473"/>
      <c r="Y43" s="473"/>
      <c r="Z43" s="473"/>
      <c r="AA43" s="212"/>
      <c r="AB43" s="212"/>
      <c r="AC43" s="183"/>
      <c r="AD43" s="183"/>
      <c r="AE43" s="183"/>
      <c r="AF43" s="183"/>
      <c r="AG43" s="183"/>
      <c r="AH43" s="28"/>
      <c r="AI43" s="25"/>
      <c r="AJ43" s="25"/>
      <c r="AK43" s="25"/>
      <c r="AL43" s="3"/>
      <c r="AM43" s="3"/>
      <c r="AN43" s="3"/>
      <c r="AO43" s="3"/>
      <c r="AP43" s="3"/>
      <c r="AQ43" s="3"/>
    </row>
    <row r="44" spans="1:43" ht="18">
      <c r="A44" s="3"/>
      <c r="B44" s="3"/>
      <c r="C44" s="3"/>
      <c r="D44" s="3"/>
      <c r="E44" s="3"/>
      <c r="F44" s="3"/>
      <c r="G44" s="3"/>
      <c r="H44" s="3"/>
      <c r="I44" s="3"/>
      <c r="J44" s="3"/>
      <c r="R44" s="473" t="s">
        <v>59</v>
      </c>
      <c r="S44" s="473"/>
      <c r="T44" s="473"/>
      <c r="U44" s="473"/>
      <c r="V44" s="473"/>
      <c r="W44" s="473"/>
      <c r="X44" s="473"/>
      <c r="Y44" s="473"/>
      <c r="Z44" s="473"/>
      <c r="AA44" s="212"/>
      <c r="AB44" s="213"/>
      <c r="AC44" s="29"/>
      <c r="AD44" s="29"/>
      <c r="AE44" s="183"/>
      <c r="AF44" s="183"/>
      <c r="AH44" s="30"/>
      <c r="AI44" s="31"/>
      <c r="AJ44" s="32"/>
      <c r="AK44" s="3"/>
      <c r="AL44" s="3"/>
      <c r="AM44" s="3"/>
      <c r="AN44" s="3"/>
      <c r="AO44" s="3"/>
      <c r="AP44" s="3"/>
      <c r="AQ44" s="3"/>
    </row>
    <row r="45" spans="1:43" ht="18">
      <c r="A45" s="3"/>
      <c r="B45" s="3"/>
      <c r="C45" s="3"/>
      <c r="D45" s="3"/>
      <c r="E45" s="3"/>
      <c r="F45" s="3"/>
      <c r="G45" s="3"/>
      <c r="H45" s="3"/>
      <c r="I45" s="3"/>
      <c r="J45" s="3"/>
      <c r="R45" s="473" t="s">
        <v>63</v>
      </c>
      <c r="S45" s="473"/>
      <c r="T45" s="473"/>
      <c r="U45" s="473"/>
      <c r="V45" s="473"/>
      <c r="W45" s="473"/>
      <c r="X45" s="473"/>
      <c r="Y45" s="473"/>
      <c r="Z45" s="473"/>
      <c r="AA45" s="214"/>
      <c r="AB45" s="213"/>
      <c r="AC45" s="29"/>
      <c r="AD45" s="29"/>
      <c r="AE45" s="183"/>
      <c r="AF45" s="183"/>
      <c r="AH45" s="30"/>
      <c r="AI45" s="31"/>
      <c r="AJ45" s="32"/>
      <c r="AK45" s="3"/>
      <c r="AL45" s="3"/>
      <c r="AM45" s="3"/>
      <c r="AN45" s="3"/>
      <c r="AO45" s="3"/>
      <c r="AP45" s="3"/>
      <c r="AQ45" s="3"/>
    </row>
    <row r="46" spans="1:43" ht="18">
      <c r="A46" s="3"/>
      <c r="B46" s="3"/>
      <c r="C46" s="3"/>
      <c r="D46" s="3"/>
      <c r="E46" s="3"/>
      <c r="F46" s="3"/>
      <c r="G46" s="3"/>
      <c r="H46" s="3"/>
      <c r="I46" s="3"/>
      <c r="J46" s="3"/>
      <c r="R46" s="215"/>
      <c r="S46" s="215"/>
      <c r="T46" s="215"/>
      <c r="U46" s="215"/>
      <c r="V46" s="213"/>
      <c r="W46" s="216"/>
      <c r="X46" s="216"/>
      <c r="Y46" s="216"/>
      <c r="Z46" s="216"/>
      <c r="AA46" s="214"/>
      <c r="AB46" s="213"/>
      <c r="AC46" s="29"/>
      <c r="AD46" s="29"/>
      <c r="AE46" s="183"/>
      <c r="AF46" s="183"/>
      <c r="AH46" s="30"/>
      <c r="AI46" s="31"/>
      <c r="AJ46" s="32"/>
      <c r="AK46" s="3"/>
      <c r="AL46" s="3"/>
      <c r="AM46" s="3"/>
      <c r="AN46" s="3"/>
      <c r="AO46" s="3"/>
      <c r="AP46" s="3"/>
      <c r="AQ46" s="3"/>
    </row>
    <row r="47" spans="1:43" ht="1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R47" s="217"/>
      <c r="S47" s="217"/>
      <c r="T47" s="217"/>
      <c r="U47" s="218"/>
      <c r="V47" s="219"/>
      <c r="W47" s="490"/>
      <c r="X47" s="490"/>
      <c r="Y47" s="490"/>
      <c r="Z47" s="490"/>
      <c r="AA47" s="490"/>
      <c r="AB47" s="490"/>
      <c r="AC47" s="29"/>
      <c r="AD47" s="29"/>
      <c r="AE47" s="183"/>
      <c r="AF47" s="33"/>
      <c r="AH47" s="30"/>
      <c r="AI47" s="35"/>
      <c r="AK47" s="3"/>
      <c r="AL47" s="3"/>
      <c r="AM47" s="3"/>
      <c r="AN47" s="3"/>
      <c r="AO47" s="3"/>
      <c r="AP47" s="3"/>
      <c r="AQ47" s="3"/>
    </row>
    <row r="48" spans="1:43" ht="17.25" customHeight="1">
      <c r="A48" s="36"/>
      <c r="B48" s="3"/>
      <c r="C48" s="3"/>
      <c r="D48" s="3"/>
      <c r="E48" s="3"/>
      <c r="F48" s="3"/>
      <c r="G48" s="3"/>
      <c r="H48" s="3"/>
      <c r="I48" s="3"/>
      <c r="J48" s="3"/>
      <c r="K48" s="29"/>
      <c r="L48" s="29"/>
      <c r="M48" s="29"/>
      <c r="N48" s="29"/>
      <c r="O48" s="29"/>
      <c r="P48" s="29"/>
      <c r="Q48" s="29"/>
      <c r="R48" s="220"/>
      <c r="S48" s="220"/>
      <c r="T48" s="220"/>
      <c r="U48" s="220"/>
      <c r="V48" s="216"/>
      <c r="W48" s="216"/>
      <c r="X48" s="216"/>
      <c r="Y48" s="216"/>
      <c r="Z48" s="216"/>
      <c r="AA48" s="216"/>
      <c r="AB48" s="216"/>
      <c r="AC48" s="489"/>
      <c r="AD48" s="489"/>
      <c r="AE48" s="489"/>
      <c r="AF48" s="489"/>
      <c r="AG48" s="489"/>
      <c r="AH48" s="37"/>
      <c r="AI48" s="25"/>
      <c r="AJ48" s="25"/>
      <c r="AK48" s="25"/>
      <c r="AL48" s="3"/>
      <c r="AM48" s="3"/>
      <c r="AN48" s="3"/>
      <c r="AO48" s="3"/>
      <c r="AP48" s="3"/>
      <c r="AQ48" s="3"/>
    </row>
    <row r="49" spans="1:43" ht="18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8"/>
      <c r="P49" s="38"/>
      <c r="Q49" s="38"/>
      <c r="R49" s="221"/>
      <c r="S49" s="221"/>
      <c r="T49" s="221"/>
      <c r="U49" s="221"/>
      <c r="V49" s="222"/>
      <c r="W49" s="222"/>
      <c r="X49" s="222"/>
      <c r="Y49" s="222"/>
      <c r="Z49" s="222"/>
      <c r="AA49" s="222"/>
      <c r="AB49" s="222"/>
      <c r="AC49" s="38"/>
      <c r="AD49" s="38"/>
      <c r="AE49" s="38"/>
      <c r="AF49" s="38"/>
      <c r="AG49" s="38"/>
      <c r="AH49" s="38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8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91" t="s">
        <v>60</v>
      </c>
      <c r="S50" s="491"/>
      <c r="T50" s="491"/>
      <c r="U50" s="491"/>
      <c r="V50" s="491"/>
      <c r="W50" s="491"/>
      <c r="X50" s="491"/>
      <c r="Y50" s="491"/>
      <c r="Z50" s="491"/>
      <c r="AA50" s="223"/>
      <c r="AB50" s="22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8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92" t="s">
        <v>61</v>
      </c>
      <c r="S51" s="492"/>
      <c r="T51" s="492"/>
      <c r="U51" s="492"/>
      <c r="V51" s="492"/>
      <c r="W51" s="492"/>
      <c r="X51" s="492"/>
      <c r="Y51" s="492"/>
      <c r="Z51" s="492"/>
      <c r="AA51" s="223"/>
      <c r="AB51" s="22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8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92" t="s">
        <v>62</v>
      </c>
      <c r="S52" s="492"/>
      <c r="T52" s="492"/>
      <c r="U52" s="492"/>
      <c r="V52" s="492"/>
      <c r="W52" s="492"/>
      <c r="X52" s="492"/>
      <c r="Y52" s="492"/>
      <c r="Z52" s="492"/>
      <c r="AA52" s="223"/>
      <c r="AB52" s="22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ht="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15">
      <c r="AK57" s="3"/>
      <c r="AL57" s="3"/>
      <c r="AM57" s="3"/>
      <c r="AN57" s="3"/>
      <c r="AO57" s="3"/>
      <c r="AP57" s="3"/>
      <c r="AQ57" s="3"/>
    </row>
  </sheetData>
  <mergeCells count="53">
    <mergeCell ref="R51:Z51"/>
    <mergeCell ref="R52:Z52"/>
    <mergeCell ref="E8:E12"/>
    <mergeCell ref="R43:Z43"/>
    <mergeCell ref="R44:Z44"/>
    <mergeCell ref="R45:Z45"/>
    <mergeCell ref="W47:AB47"/>
    <mergeCell ref="J11:J12"/>
    <mergeCell ref="K11:K12"/>
    <mergeCell ref="L9:L12"/>
    <mergeCell ref="M9:O11"/>
    <mergeCell ref="P9:P12"/>
    <mergeCell ref="Q9:S11"/>
    <mergeCell ref="T9:T12"/>
    <mergeCell ref="U9:AC10"/>
    <mergeCell ref="U11:W11"/>
    <mergeCell ref="AC48:AG48"/>
    <mergeCell ref="R50:Z50"/>
    <mergeCell ref="A36:C36"/>
    <mergeCell ref="A37:C37"/>
    <mergeCell ref="W40:AB40"/>
    <mergeCell ref="AC40:AG40"/>
    <mergeCell ref="W41:AB41"/>
    <mergeCell ref="AC41:AG41"/>
    <mergeCell ref="I9:I10"/>
    <mergeCell ref="J9:J10"/>
    <mergeCell ref="K9:K10"/>
    <mergeCell ref="A33:C33"/>
    <mergeCell ref="F11:F12"/>
    <mergeCell ref="G11:G12"/>
    <mergeCell ref="H11:H12"/>
    <mergeCell ref="I11:I12"/>
    <mergeCell ref="A16:C16"/>
    <mergeCell ref="A21:C21"/>
    <mergeCell ref="A24:C24"/>
    <mergeCell ref="B28:E28"/>
    <mergeCell ref="B32:E32"/>
    <mergeCell ref="A1:AC1"/>
    <mergeCell ref="A2:AC2"/>
    <mergeCell ref="A3:AC3"/>
    <mergeCell ref="A8:A12"/>
    <mergeCell ref="B8:C12"/>
    <mergeCell ref="D8:D12"/>
    <mergeCell ref="F8:K8"/>
    <mergeCell ref="L8:O8"/>
    <mergeCell ref="P8:S8"/>
    <mergeCell ref="T8:AC8"/>
    <mergeCell ref="X11:Z11"/>
    <mergeCell ref="AA11:AB11"/>
    <mergeCell ref="AC11:AC12"/>
    <mergeCell ref="F9:F10"/>
    <mergeCell ref="G9:G10"/>
    <mergeCell ref="H9:H10"/>
  </mergeCells>
  <printOptions horizontalCentered="1"/>
  <pageMargins left="0.25" right="0.97" top="0.75" bottom="0.75" header="0.3" footer="0.3"/>
  <pageSetup paperSize="5" scale="60" fitToWidth="0" fitToHeight="0" orientation="landscape" horizontalDpi="4294967294" r:id="rId1"/>
  <headerFooter alignWithMargins="0"/>
  <rowBreaks count="1" manualBreakCount="1">
    <brk id="28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Q48"/>
  <sheetViews>
    <sheetView view="pageBreakPreview" topLeftCell="A8" zoomScale="60" zoomScaleNormal="70" workbookViewId="0">
      <pane ySplit="1545" topLeftCell="A5" activePane="bottomLeft"/>
      <selection activeCell="U9" sqref="U9:AC10"/>
      <selection pane="bottomLeft" activeCell="I21" sqref="I21"/>
    </sheetView>
  </sheetViews>
  <sheetFormatPr defaultRowHeight="12.75"/>
  <cols>
    <col min="1" max="1" width="5.7109375" style="229" customWidth="1"/>
    <col min="2" max="2" width="4.5703125" style="229" customWidth="1"/>
    <col min="3" max="3" width="30" style="229" customWidth="1"/>
    <col min="4" max="4" width="10.42578125" style="229" customWidth="1"/>
    <col min="5" max="5" width="15.5703125" style="229" customWidth="1"/>
    <col min="6" max="11" width="7.7109375" style="229" customWidth="1"/>
    <col min="12" max="12" width="10.42578125" style="229" customWidth="1"/>
    <col min="13" max="14" width="8.7109375" style="229" customWidth="1"/>
    <col min="15" max="15" width="11.5703125" style="229" customWidth="1"/>
    <col min="16" max="20" width="8.7109375" style="229" customWidth="1"/>
    <col min="21" max="26" width="5.7109375" style="229" customWidth="1"/>
    <col min="27" max="27" width="9.140625" style="229" customWidth="1"/>
    <col min="28" max="28" width="8.5703125" style="229" customWidth="1"/>
    <col min="29" max="29" width="10.140625" style="229" customWidth="1"/>
    <col min="30" max="30" width="11.28515625" style="229" customWidth="1"/>
    <col min="31" max="36" width="8.5703125" style="229" customWidth="1"/>
    <col min="37" max="37" width="0.28515625" style="229" customWidth="1"/>
    <col min="38" max="16384" width="9.140625" style="229"/>
  </cols>
  <sheetData>
    <row r="1" spans="1:43" ht="20.100000000000001" hidden="1" customHeight="1">
      <c r="A1" s="556" t="s">
        <v>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226"/>
      <c r="AE1" s="227"/>
      <c r="AF1" s="227"/>
      <c r="AG1" s="227"/>
      <c r="AH1" s="227"/>
      <c r="AI1" s="227"/>
      <c r="AJ1" s="227"/>
      <c r="AK1" s="228"/>
      <c r="AL1" s="228"/>
      <c r="AM1" s="228"/>
      <c r="AN1" s="228"/>
      <c r="AO1" s="228"/>
      <c r="AP1" s="228"/>
      <c r="AQ1" s="228"/>
    </row>
    <row r="2" spans="1:43" s="233" customFormat="1" ht="20.25">
      <c r="A2" s="557" t="str">
        <f>'UPT. BINA 2014'!A2:AC2</f>
        <v>DATA PERKEMBANGAN MASYARAKAT BINAAN DI KAWASAN TRANSMIGRASI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230"/>
      <c r="AE2" s="231"/>
      <c r="AF2" s="231"/>
      <c r="AG2" s="231"/>
      <c r="AH2" s="231"/>
      <c r="AI2" s="231"/>
      <c r="AJ2" s="231"/>
      <c r="AK2" s="232"/>
      <c r="AL2" s="232"/>
      <c r="AM2" s="232"/>
      <c r="AN2" s="232"/>
      <c r="AO2" s="232"/>
      <c r="AP2" s="232"/>
      <c r="AQ2" s="232"/>
    </row>
    <row r="3" spans="1:43" s="233" customFormat="1" ht="20.25">
      <c r="A3" s="557" t="s">
        <v>69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230"/>
      <c r="AE3" s="231"/>
      <c r="AF3" s="231"/>
      <c r="AG3" s="231"/>
      <c r="AH3" s="231"/>
      <c r="AI3" s="231"/>
      <c r="AJ3" s="231"/>
      <c r="AK3" s="232"/>
      <c r="AL3" s="232"/>
      <c r="AM3" s="232"/>
      <c r="AN3" s="232"/>
      <c r="AO3" s="232"/>
      <c r="AP3" s="232"/>
      <c r="AQ3" s="232"/>
    </row>
    <row r="4" spans="1:43" s="233" customFormat="1" ht="15.95" customHeight="1">
      <c r="A4" s="234"/>
      <c r="B4" s="234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</row>
    <row r="5" spans="1:43" s="233" customFormat="1" ht="15.95" customHeight="1">
      <c r="A5" s="235" t="s">
        <v>2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2"/>
      <c r="AL5" s="232"/>
      <c r="AM5" s="232"/>
      <c r="AN5" s="232"/>
      <c r="AO5" s="232"/>
      <c r="AP5" s="232"/>
      <c r="AQ5" s="232"/>
    </row>
    <row r="6" spans="1:43" ht="0.75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28"/>
      <c r="AL6" s="228"/>
      <c r="AM6" s="228"/>
      <c r="AN6" s="228"/>
      <c r="AO6" s="228"/>
      <c r="AP6" s="228"/>
      <c r="AQ6" s="228"/>
    </row>
    <row r="7" spans="1:43" s="238" customFormat="1" ht="13.5" thickBot="1"/>
    <row r="8" spans="1:43" s="240" customFormat="1" ht="27.95" customHeight="1">
      <c r="A8" s="558" t="s">
        <v>3</v>
      </c>
      <c r="B8" s="561" t="s">
        <v>4</v>
      </c>
      <c r="C8" s="562"/>
      <c r="D8" s="567" t="s">
        <v>5</v>
      </c>
      <c r="E8" s="567" t="s">
        <v>66</v>
      </c>
      <c r="F8" s="572" t="s">
        <v>7</v>
      </c>
      <c r="G8" s="572"/>
      <c r="H8" s="572"/>
      <c r="I8" s="572"/>
      <c r="J8" s="572"/>
      <c r="K8" s="572"/>
      <c r="L8" s="573" t="s">
        <v>54</v>
      </c>
      <c r="M8" s="574"/>
      <c r="N8" s="574"/>
      <c r="O8" s="574"/>
      <c r="P8" s="575" t="s">
        <v>70</v>
      </c>
      <c r="Q8" s="576"/>
      <c r="R8" s="576"/>
      <c r="S8" s="577"/>
      <c r="T8" s="537" t="s">
        <v>8</v>
      </c>
      <c r="U8" s="538"/>
      <c r="V8" s="538"/>
      <c r="W8" s="538"/>
      <c r="X8" s="538"/>
      <c r="Y8" s="538"/>
      <c r="Z8" s="538"/>
      <c r="AA8" s="538"/>
      <c r="AB8" s="538"/>
      <c r="AC8" s="539"/>
      <c r="AD8" s="239"/>
    </row>
    <row r="9" spans="1:43" s="240" customFormat="1" ht="17.25" customHeight="1">
      <c r="A9" s="559"/>
      <c r="B9" s="563"/>
      <c r="C9" s="564"/>
      <c r="D9" s="568"/>
      <c r="E9" s="570"/>
      <c r="F9" s="540" t="s">
        <v>10</v>
      </c>
      <c r="G9" s="540" t="s">
        <v>11</v>
      </c>
      <c r="H9" s="540" t="s">
        <v>12</v>
      </c>
      <c r="I9" s="540" t="s">
        <v>13</v>
      </c>
      <c r="J9" s="540" t="s">
        <v>14</v>
      </c>
      <c r="K9" s="540" t="s">
        <v>15</v>
      </c>
      <c r="L9" s="541" t="s">
        <v>16</v>
      </c>
      <c r="M9" s="544" t="s">
        <v>17</v>
      </c>
      <c r="N9" s="545"/>
      <c r="O9" s="546"/>
      <c r="P9" s="553" t="s">
        <v>16</v>
      </c>
      <c r="Q9" s="519" t="s">
        <v>17</v>
      </c>
      <c r="R9" s="520"/>
      <c r="S9" s="521"/>
      <c r="T9" s="508" t="s">
        <v>16</v>
      </c>
      <c r="U9" s="529" t="s">
        <v>17</v>
      </c>
      <c r="V9" s="530"/>
      <c r="W9" s="530"/>
      <c r="X9" s="530"/>
      <c r="Y9" s="530"/>
      <c r="Z9" s="530"/>
      <c r="AA9" s="530"/>
      <c r="AB9" s="530"/>
      <c r="AC9" s="531"/>
      <c r="AD9" s="241"/>
    </row>
    <row r="10" spans="1:43" s="240" customFormat="1" ht="17.25" customHeight="1">
      <c r="A10" s="559"/>
      <c r="B10" s="563"/>
      <c r="C10" s="564"/>
      <c r="D10" s="568"/>
      <c r="E10" s="570"/>
      <c r="F10" s="535"/>
      <c r="G10" s="535"/>
      <c r="H10" s="535"/>
      <c r="I10" s="535"/>
      <c r="J10" s="535"/>
      <c r="K10" s="535"/>
      <c r="L10" s="542"/>
      <c r="M10" s="547"/>
      <c r="N10" s="548"/>
      <c r="O10" s="549"/>
      <c r="P10" s="554"/>
      <c r="Q10" s="522"/>
      <c r="R10" s="523"/>
      <c r="S10" s="524"/>
      <c r="T10" s="508"/>
      <c r="U10" s="532"/>
      <c r="V10" s="533"/>
      <c r="W10" s="533"/>
      <c r="X10" s="533"/>
      <c r="Y10" s="533"/>
      <c r="Z10" s="533"/>
      <c r="AA10" s="533"/>
      <c r="AB10" s="533"/>
      <c r="AC10" s="534"/>
      <c r="AD10" s="241"/>
    </row>
    <row r="11" spans="1:43" s="240" customFormat="1" ht="13.5" customHeight="1">
      <c r="A11" s="559"/>
      <c r="B11" s="563"/>
      <c r="C11" s="564"/>
      <c r="D11" s="568"/>
      <c r="E11" s="570"/>
      <c r="F11" s="535" t="s">
        <v>18</v>
      </c>
      <c r="G11" s="535" t="s">
        <v>18</v>
      </c>
      <c r="H11" s="535" t="s">
        <v>18</v>
      </c>
      <c r="I11" s="535" t="s">
        <v>18</v>
      </c>
      <c r="J11" s="535" t="s">
        <v>18</v>
      </c>
      <c r="K11" s="535" t="s">
        <v>18</v>
      </c>
      <c r="L11" s="542"/>
      <c r="M11" s="550"/>
      <c r="N11" s="551"/>
      <c r="O11" s="552"/>
      <c r="P11" s="554"/>
      <c r="Q11" s="525"/>
      <c r="R11" s="526"/>
      <c r="S11" s="527"/>
      <c r="T11" s="508"/>
      <c r="U11" s="508" t="s">
        <v>44</v>
      </c>
      <c r="V11" s="508"/>
      <c r="W11" s="508"/>
      <c r="X11" s="508" t="s">
        <v>45</v>
      </c>
      <c r="Y11" s="508"/>
      <c r="Z11" s="508"/>
      <c r="AA11" s="508" t="s">
        <v>19</v>
      </c>
      <c r="AB11" s="508"/>
      <c r="AC11" s="509" t="s">
        <v>20</v>
      </c>
      <c r="AD11" s="241"/>
    </row>
    <row r="12" spans="1:43" s="240" customFormat="1" ht="39.75" thickBot="1">
      <c r="A12" s="560"/>
      <c r="B12" s="565"/>
      <c r="C12" s="566"/>
      <c r="D12" s="569"/>
      <c r="E12" s="571"/>
      <c r="F12" s="536"/>
      <c r="G12" s="536"/>
      <c r="H12" s="536"/>
      <c r="I12" s="536"/>
      <c r="J12" s="536"/>
      <c r="K12" s="536"/>
      <c r="L12" s="543"/>
      <c r="M12" s="242" t="s">
        <v>21</v>
      </c>
      <c r="N12" s="243" t="s">
        <v>22</v>
      </c>
      <c r="O12" s="242" t="s">
        <v>48</v>
      </c>
      <c r="P12" s="555"/>
      <c r="Q12" s="244" t="s">
        <v>21</v>
      </c>
      <c r="R12" s="244" t="s">
        <v>22</v>
      </c>
      <c r="S12" s="244" t="s">
        <v>48</v>
      </c>
      <c r="T12" s="528"/>
      <c r="U12" s="245" t="s">
        <v>21</v>
      </c>
      <c r="V12" s="245" t="s">
        <v>22</v>
      </c>
      <c r="W12" s="245" t="s">
        <v>48</v>
      </c>
      <c r="X12" s="245" t="s">
        <v>21</v>
      </c>
      <c r="Y12" s="245" t="s">
        <v>22</v>
      </c>
      <c r="Z12" s="245" t="s">
        <v>48</v>
      </c>
      <c r="AA12" s="245" t="s">
        <v>21</v>
      </c>
      <c r="AB12" s="245" t="s">
        <v>22</v>
      </c>
      <c r="AC12" s="510"/>
      <c r="AD12" s="241"/>
    </row>
    <row r="13" spans="1:43" s="238" customFormat="1" ht="27.95" customHeight="1" thickTop="1">
      <c r="A13" s="246" t="s">
        <v>71</v>
      </c>
      <c r="B13" s="247"/>
      <c r="C13" s="248" t="s">
        <v>30</v>
      </c>
      <c r="D13" s="249"/>
      <c r="E13" s="249"/>
      <c r="F13" s="250"/>
      <c r="G13" s="250"/>
      <c r="H13" s="250"/>
      <c r="I13" s="250"/>
      <c r="J13" s="250"/>
      <c r="K13" s="250"/>
      <c r="L13" s="251"/>
      <c r="M13" s="251"/>
      <c r="N13" s="251"/>
      <c r="O13" s="251"/>
      <c r="P13" s="252"/>
      <c r="Q13" s="252"/>
      <c r="R13" s="252"/>
      <c r="S13" s="252"/>
      <c r="T13" s="253"/>
      <c r="U13" s="254"/>
      <c r="V13" s="254"/>
      <c r="W13" s="254"/>
      <c r="X13" s="254"/>
      <c r="Y13" s="254"/>
      <c r="Z13" s="254"/>
      <c r="AA13" s="254"/>
      <c r="AB13" s="255"/>
      <c r="AC13" s="256"/>
      <c r="AD13" s="257"/>
    </row>
    <row r="14" spans="1:43" s="238" customFormat="1" ht="27.95" customHeight="1">
      <c r="A14" s="258"/>
      <c r="B14" s="259">
        <v>1</v>
      </c>
      <c r="C14" s="260" t="s">
        <v>31</v>
      </c>
      <c r="D14" s="259" t="s">
        <v>26</v>
      </c>
      <c r="E14" s="259">
        <v>2009</v>
      </c>
      <c r="F14" s="261"/>
      <c r="G14" s="261"/>
      <c r="H14" s="262"/>
      <c r="I14" s="261"/>
      <c r="J14" s="261"/>
      <c r="K14" s="261">
        <v>100</v>
      </c>
      <c r="L14" s="263">
        <v>100</v>
      </c>
      <c r="M14" s="263">
        <v>222</v>
      </c>
      <c r="N14" s="263">
        <v>224</v>
      </c>
      <c r="O14" s="263">
        <f>SUM(M14:N14)</f>
        <v>446</v>
      </c>
      <c r="P14" s="264">
        <v>100</v>
      </c>
      <c r="Q14" s="265"/>
      <c r="R14" s="265"/>
      <c r="S14" s="265"/>
      <c r="T14" s="266">
        <v>100</v>
      </c>
      <c r="U14" s="266"/>
      <c r="V14" s="266"/>
      <c r="W14" s="266"/>
      <c r="X14" s="266"/>
      <c r="Y14" s="266"/>
      <c r="Z14" s="266"/>
      <c r="AA14" s="266"/>
      <c r="AB14" s="267"/>
      <c r="AC14" s="268"/>
      <c r="AD14" s="257"/>
    </row>
    <row r="15" spans="1:43" s="238" customFormat="1" ht="27.95" customHeight="1">
      <c r="A15" s="258"/>
      <c r="B15" s="259"/>
      <c r="C15" s="260" t="s">
        <v>31</v>
      </c>
      <c r="D15" s="259" t="s">
        <v>26</v>
      </c>
      <c r="E15" s="269">
        <v>2010</v>
      </c>
      <c r="F15" s="261"/>
      <c r="G15" s="261"/>
      <c r="H15" s="262"/>
      <c r="I15" s="261"/>
      <c r="J15" s="261"/>
      <c r="K15" s="261">
        <v>100</v>
      </c>
      <c r="L15" s="263">
        <v>100</v>
      </c>
      <c r="M15" s="263">
        <v>201</v>
      </c>
      <c r="N15" s="263">
        <v>211</v>
      </c>
      <c r="O15" s="263">
        <f>SUM(M15:N15)</f>
        <v>412</v>
      </c>
      <c r="P15" s="270">
        <v>100</v>
      </c>
      <c r="Q15" s="271"/>
      <c r="R15" s="271"/>
      <c r="S15" s="271"/>
      <c r="T15" s="272">
        <v>100</v>
      </c>
      <c r="U15" s="266"/>
      <c r="V15" s="266"/>
      <c r="W15" s="266"/>
      <c r="X15" s="266"/>
      <c r="Y15" s="266"/>
      <c r="Z15" s="266"/>
      <c r="AA15" s="266"/>
      <c r="AB15" s="267"/>
      <c r="AC15" s="268"/>
      <c r="AD15" s="257"/>
    </row>
    <row r="16" spans="1:43" s="238" customFormat="1" ht="58.5">
      <c r="A16" s="273"/>
      <c r="B16" s="274"/>
      <c r="C16" s="275" t="s">
        <v>46</v>
      </c>
      <c r="D16" s="274" t="s">
        <v>26</v>
      </c>
      <c r="E16" s="276">
        <v>2012</v>
      </c>
      <c r="F16" s="277"/>
      <c r="G16" s="277"/>
      <c r="H16" s="277"/>
      <c r="I16" s="277">
        <v>25</v>
      </c>
      <c r="J16" s="278"/>
      <c r="K16" s="277"/>
      <c r="L16" s="279">
        <v>25</v>
      </c>
      <c r="M16" s="279">
        <v>44</v>
      </c>
      <c r="N16" s="279">
        <v>57</v>
      </c>
      <c r="O16" s="279">
        <f>SUM(M16:N16)</f>
        <v>101</v>
      </c>
      <c r="P16" s="280">
        <v>25</v>
      </c>
      <c r="Q16" s="281"/>
      <c r="R16" s="281"/>
      <c r="S16" s="281"/>
      <c r="T16" s="282">
        <v>25</v>
      </c>
      <c r="U16" s="283"/>
      <c r="V16" s="283"/>
      <c r="W16" s="283"/>
      <c r="X16" s="283"/>
      <c r="Y16" s="283"/>
      <c r="Z16" s="283"/>
      <c r="AA16" s="283"/>
      <c r="AB16" s="284"/>
      <c r="AC16" s="285"/>
      <c r="AD16" s="257"/>
    </row>
    <row r="17" spans="1:43" s="238" customFormat="1" ht="59.25" thickBot="1">
      <c r="A17" s="286"/>
      <c r="B17" s="287"/>
      <c r="C17" s="288" t="s">
        <v>46</v>
      </c>
      <c r="D17" s="287" t="s">
        <v>26</v>
      </c>
      <c r="E17" s="289">
        <v>2015</v>
      </c>
      <c r="F17" s="290">
        <v>35</v>
      </c>
      <c r="G17" s="290"/>
      <c r="H17" s="290"/>
      <c r="I17" s="290"/>
      <c r="J17" s="291"/>
      <c r="K17" s="290"/>
      <c r="L17" s="292">
        <v>35</v>
      </c>
      <c r="M17" s="292">
        <v>80</v>
      </c>
      <c r="N17" s="292">
        <v>69</v>
      </c>
      <c r="O17" s="292">
        <f>SUM(M17:N17)</f>
        <v>149</v>
      </c>
      <c r="P17" s="293">
        <v>35</v>
      </c>
      <c r="Q17" s="294">
        <f>M17</f>
        <v>80</v>
      </c>
      <c r="R17" s="294">
        <f>N17</f>
        <v>69</v>
      </c>
      <c r="S17" s="294">
        <f>SUM(Q17:R17)</f>
        <v>149</v>
      </c>
      <c r="T17" s="295">
        <v>35</v>
      </c>
      <c r="U17" s="296"/>
      <c r="V17" s="296"/>
      <c r="W17" s="296"/>
      <c r="X17" s="296"/>
      <c r="Y17" s="296"/>
      <c r="Z17" s="296"/>
      <c r="AA17" s="296"/>
      <c r="AB17" s="297"/>
      <c r="AC17" s="298"/>
      <c r="AD17" s="257"/>
    </row>
    <row r="18" spans="1:43" s="310" customFormat="1" ht="27.95" customHeight="1" thickBot="1">
      <c r="A18" s="511" t="s">
        <v>28</v>
      </c>
      <c r="B18" s="512"/>
      <c r="C18" s="513"/>
      <c r="D18" s="299"/>
      <c r="E18" s="300"/>
      <c r="F18" s="301">
        <f t="shared" ref="F18:K18" si="0">SUM(F14:F16)</f>
        <v>0</v>
      </c>
      <c r="G18" s="301">
        <f t="shared" si="0"/>
        <v>0</v>
      </c>
      <c r="H18" s="301">
        <f t="shared" si="0"/>
        <v>0</v>
      </c>
      <c r="I18" s="301">
        <f t="shared" si="0"/>
        <v>25</v>
      </c>
      <c r="J18" s="301">
        <f t="shared" si="0"/>
        <v>0</v>
      </c>
      <c r="K18" s="301">
        <f t="shared" si="0"/>
        <v>200</v>
      </c>
      <c r="L18" s="302">
        <f>SUM(L14:L17)</f>
        <v>260</v>
      </c>
      <c r="M18" s="303">
        <f>SUM(M14:M17)</f>
        <v>547</v>
      </c>
      <c r="N18" s="303">
        <f>SUM(N14:N17)</f>
        <v>561</v>
      </c>
      <c r="O18" s="303">
        <f>SUM(M18:N18)</f>
        <v>1108</v>
      </c>
      <c r="P18" s="304">
        <f>SUM(P14:P17)</f>
        <v>260</v>
      </c>
      <c r="Q18" s="304">
        <f>509+3+Q17</f>
        <v>592</v>
      </c>
      <c r="R18" s="304">
        <f>509+3+R17</f>
        <v>581</v>
      </c>
      <c r="S18" s="304">
        <f>SUM(Q18:R18)</f>
        <v>1173</v>
      </c>
      <c r="T18" s="305">
        <f>SUM(T14:T17)</f>
        <v>260</v>
      </c>
      <c r="U18" s="306"/>
      <c r="V18" s="306"/>
      <c r="W18" s="306">
        <f>SUM(U18:V18)</f>
        <v>0</v>
      </c>
      <c r="X18" s="306"/>
      <c r="Y18" s="307"/>
      <c r="Z18" s="306">
        <f>SUM(X18:Y18)</f>
        <v>0</v>
      </c>
      <c r="AA18" s="306">
        <f>Q18+U18</f>
        <v>592</v>
      </c>
      <c r="AB18" s="306">
        <f>R18+V18</f>
        <v>581</v>
      </c>
      <c r="AC18" s="308">
        <f>SUM(AA18:AB18)</f>
        <v>1173</v>
      </c>
      <c r="AD18" s="309"/>
    </row>
    <row r="19" spans="1:43" s="238" customFormat="1" ht="27.95" customHeight="1">
      <c r="A19" s="246" t="s">
        <v>72</v>
      </c>
      <c r="B19" s="247"/>
      <c r="C19" s="248" t="s">
        <v>38</v>
      </c>
      <c r="D19" s="311"/>
      <c r="E19" s="249"/>
      <c r="F19" s="312"/>
      <c r="G19" s="312"/>
      <c r="H19" s="312"/>
      <c r="I19" s="312"/>
      <c r="J19" s="312"/>
      <c r="K19" s="312"/>
      <c r="L19" s="313"/>
      <c r="M19" s="313"/>
      <c r="N19" s="313"/>
      <c r="O19" s="313"/>
      <c r="P19" s="314"/>
      <c r="Q19" s="314"/>
      <c r="R19" s="314"/>
      <c r="S19" s="314"/>
      <c r="T19" s="253"/>
      <c r="U19" s="254"/>
      <c r="V19" s="254"/>
      <c r="W19" s="254"/>
      <c r="X19" s="254"/>
      <c r="Y19" s="254"/>
      <c r="Z19" s="254"/>
      <c r="AA19" s="254"/>
      <c r="AB19" s="255"/>
      <c r="AC19" s="256"/>
      <c r="AD19" s="257"/>
    </row>
    <row r="20" spans="1:43" s="238" customFormat="1" ht="27.95" customHeight="1">
      <c r="A20" s="315"/>
      <c r="B20" s="316">
        <v>2</v>
      </c>
      <c r="C20" s="317" t="s">
        <v>47</v>
      </c>
      <c r="D20" s="316" t="s">
        <v>26</v>
      </c>
      <c r="E20" s="318">
        <v>2012</v>
      </c>
      <c r="F20" s="319"/>
      <c r="G20" s="319"/>
      <c r="H20" s="319"/>
      <c r="I20" s="319"/>
      <c r="J20" s="319">
        <v>150</v>
      </c>
      <c r="K20" s="319"/>
      <c r="L20" s="320">
        <v>150</v>
      </c>
      <c r="M20" s="320">
        <v>300</v>
      </c>
      <c r="N20" s="320">
        <v>290</v>
      </c>
      <c r="O20" s="320">
        <f>SUM(M20:N20)</f>
        <v>590</v>
      </c>
      <c r="P20" s="321">
        <v>150</v>
      </c>
      <c r="Q20" s="321"/>
      <c r="R20" s="321"/>
      <c r="S20" s="321"/>
      <c r="T20" s="322">
        <v>150</v>
      </c>
      <c r="U20" s="322"/>
      <c r="V20" s="322"/>
      <c r="W20" s="322"/>
      <c r="X20" s="322"/>
      <c r="Y20" s="322"/>
      <c r="Z20" s="322"/>
      <c r="AA20" s="322"/>
      <c r="AB20" s="322"/>
      <c r="AC20" s="323"/>
      <c r="AD20" s="257"/>
    </row>
    <row r="21" spans="1:43" s="238" customFormat="1" ht="27.95" customHeight="1">
      <c r="A21" s="315"/>
      <c r="B21" s="274"/>
      <c r="C21" s="324" t="s">
        <v>47</v>
      </c>
      <c r="D21" s="274" t="s">
        <v>26</v>
      </c>
      <c r="E21" s="259">
        <v>2013</v>
      </c>
      <c r="F21" s="325"/>
      <c r="G21" s="325"/>
      <c r="H21" s="325"/>
      <c r="I21" s="325">
        <v>150</v>
      </c>
      <c r="J21" s="325"/>
      <c r="K21" s="325"/>
      <c r="L21" s="326">
        <v>150</v>
      </c>
      <c r="M21" s="326">
        <v>341</v>
      </c>
      <c r="N21" s="326">
        <v>287</v>
      </c>
      <c r="O21" s="326">
        <f>SUM(M21:N21)</f>
        <v>628</v>
      </c>
      <c r="P21" s="327">
        <v>150</v>
      </c>
      <c r="Q21" s="327"/>
      <c r="R21" s="327"/>
      <c r="S21" s="327"/>
      <c r="T21" s="266">
        <v>150</v>
      </c>
      <c r="U21" s="266"/>
      <c r="V21" s="266"/>
      <c r="W21" s="266"/>
      <c r="X21" s="266"/>
      <c r="Y21" s="266"/>
      <c r="Z21" s="266"/>
      <c r="AA21" s="266"/>
      <c r="AB21" s="267"/>
      <c r="AC21" s="268"/>
      <c r="AD21" s="257"/>
    </row>
    <row r="22" spans="1:43" s="238" customFormat="1" ht="27.95" customHeight="1" thickBot="1">
      <c r="A22" s="328"/>
      <c r="B22" s="329"/>
      <c r="C22" s="324" t="s">
        <v>47</v>
      </c>
      <c r="D22" s="274" t="s">
        <v>26</v>
      </c>
      <c r="E22" s="330">
        <v>2014</v>
      </c>
      <c r="F22" s="331"/>
      <c r="G22" s="331"/>
      <c r="H22" s="332">
        <v>75</v>
      </c>
      <c r="I22" s="331"/>
      <c r="J22" s="331"/>
      <c r="K22" s="331"/>
      <c r="L22" s="333">
        <v>75</v>
      </c>
      <c r="M22" s="333">
        <v>150</v>
      </c>
      <c r="N22" s="333">
        <v>154</v>
      </c>
      <c r="O22" s="334">
        <f>SUM(M22:N22)</f>
        <v>304</v>
      </c>
      <c r="P22" s="335"/>
      <c r="Q22" s="335"/>
      <c r="R22" s="335"/>
      <c r="S22" s="335"/>
      <c r="T22" s="336">
        <v>75</v>
      </c>
      <c r="U22" s="336"/>
      <c r="V22" s="336"/>
      <c r="W22" s="336"/>
      <c r="X22" s="336"/>
      <c r="Y22" s="336"/>
      <c r="Z22" s="336"/>
      <c r="AA22" s="336"/>
      <c r="AB22" s="337"/>
      <c r="AC22" s="338"/>
      <c r="AD22" s="257"/>
    </row>
    <row r="23" spans="1:43" s="240" customFormat="1" ht="27.95" customHeight="1" thickBot="1">
      <c r="A23" s="339"/>
      <c r="B23" s="514" t="s">
        <v>19</v>
      </c>
      <c r="C23" s="515"/>
      <c r="D23" s="515"/>
      <c r="E23" s="516"/>
      <c r="F23" s="301">
        <f t="shared" ref="F23:O23" si="1">SUM(F20:F22)</f>
        <v>0</v>
      </c>
      <c r="G23" s="301">
        <f t="shared" si="1"/>
        <v>0</v>
      </c>
      <c r="H23" s="301">
        <f t="shared" si="1"/>
        <v>75</v>
      </c>
      <c r="I23" s="301">
        <f t="shared" si="1"/>
        <v>150</v>
      </c>
      <c r="J23" s="301">
        <f t="shared" si="1"/>
        <v>150</v>
      </c>
      <c r="K23" s="301">
        <f t="shared" si="1"/>
        <v>0</v>
      </c>
      <c r="L23" s="302">
        <f t="shared" si="1"/>
        <v>375</v>
      </c>
      <c r="M23" s="302">
        <f t="shared" si="1"/>
        <v>791</v>
      </c>
      <c r="N23" s="302">
        <f t="shared" si="1"/>
        <v>731</v>
      </c>
      <c r="O23" s="302">
        <f t="shared" si="1"/>
        <v>1522</v>
      </c>
      <c r="P23" s="304">
        <f>SUM(P20:P21)</f>
        <v>300</v>
      </c>
      <c r="Q23" s="304">
        <v>664</v>
      </c>
      <c r="R23" s="304">
        <v>565</v>
      </c>
      <c r="S23" s="304">
        <f>SUM(Q23:R23)</f>
        <v>1229</v>
      </c>
      <c r="T23" s="305">
        <f>SUM(T20:T22)</f>
        <v>375</v>
      </c>
      <c r="U23" s="306"/>
      <c r="V23" s="306"/>
      <c r="W23" s="306">
        <f>SUM(U23:V23)</f>
        <v>0</v>
      </c>
      <c r="X23" s="340"/>
      <c r="Y23" s="306">
        <v>0</v>
      </c>
      <c r="Z23" s="306">
        <f>SUM(X23:Y23)</f>
        <v>0</v>
      </c>
      <c r="AA23" s="306">
        <f>Q23+U23</f>
        <v>664</v>
      </c>
      <c r="AB23" s="306">
        <f>R23+V23</f>
        <v>565</v>
      </c>
      <c r="AC23" s="308">
        <f>SUM(AA23:AB23)</f>
        <v>1229</v>
      </c>
      <c r="AD23" s="341"/>
    </row>
    <row r="24" spans="1:43" s="310" customFormat="1" ht="27.95" customHeight="1" thickBot="1">
      <c r="A24" s="501" t="s">
        <v>32</v>
      </c>
      <c r="B24" s="517"/>
      <c r="C24" s="518"/>
      <c r="D24" s="342"/>
      <c r="E24" s="342"/>
      <c r="F24" s="343">
        <f t="shared" ref="F24:AC24" si="2">F23</f>
        <v>0</v>
      </c>
      <c r="G24" s="343">
        <f t="shared" si="2"/>
        <v>0</v>
      </c>
      <c r="H24" s="343">
        <f t="shared" si="2"/>
        <v>75</v>
      </c>
      <c r="I24" s="343">
        <f t="shared" si="2"/>
        <v>150</v>
      </c>
      <c r="J24" s="343">
        <f t="shared" si="2"/>
        <v>150</v>
      </c>
      <c r="K24" s="343">
        <f t="shared" si="2"/>
        <v>0</v>
      </c>
      <c r="L24" s="344">
        <f t="shared" si="2"/>
        <v>375</v>
      </c>
      <c r="M24" s="344">
        <f t="shared" si="2"/>
        <v>791</v>
      </c>
      <c r="N24" s="344">
        <f t="shared" si="2"/>
        <v>731</v>
      </c>
      <c r="O24" s="344">
        <f t="shared" si="2"/>
        <v>1522</v>
      </c>
      <c r="P24" s="345">
        <f t="shared" si="2"/>
        <v>300</v>
      </c>
      <c r="Q24" s="345">
        <f t="shared" si="2"/>
        <v>664</v>
      </c>
      <c r="R24" s="345">
        <f t="shared" si="2"/>
        <v>565</v>
      </c>
      <c r="S24" s="345">
        <f t="shared" si="2"/>
        <v>1229</v>
      </c>
      <c r="T24" s="346">
        <f t="shared" si="2"/>
        <v>375</v>
      </c>
      <c r="U24" s="346">
        <f t="shared" si="2"/>
        <v>0</v>
      </c>
      <c r="V24" s="346">
        <f t="shared" si="2"/>
        <v>0</v>
      </c>
      <c r="W24" s="346">
        <f t="shared" si="2"/>
        <v>0</v>
      </c>
      <c r="X24" s="346">
        <f t="shared" si="2"/>
        <v>0</v>
      </c>
      <c r="Y24" s="346">
        <f t="shared" si="2"/>
        <v>0</v>
      </c>
      <c r="Z24" s="346">
        <f t="shared" si="2"/>
        <v>0</v>
      </c>
      <c r="AA24" s="346">
        <f t="shared" si="2"/>
        <v>664</v>
      </c>
      <c r="AB24" s="346">
        <f t="shared" si="2"/>
        <v>565</v>
      </c>
      <c r="AC24" s="346">
        <f t="shared" si="2"/>
        <v>1229</v>
      </c>
      <c r="AD24" s="347"/>
    </row>
    <row r="25" spans="1:43" s="310" customFormat="1" ht="27.95" customHeight="1">
      <c r="A25" s="348" t="s">
        <v>33</v>
      </c>
      <c r="B25" s="349"/>
      <c r="C25" s="350" t="s">
        <v>50</v>
      </c>
      <c r="D25" s="351"/>
      <c r="E25" s="351"/>
      <c r="F25" s="352"/>
      <c r="G25" s="352"/>
      <c r="H25" s="352"/>
      <c r="I25" s="352"/>
      <c r="J25" s="352"/>
      <c r="K25" s="352"/>
      <c r="L25" s="313"/>
      <c r="M25" s="313"/>
      <c r="N25" s="313"/>
      <c r="O25" s="313"/>
      <c r="P25" s="353"/>
      <c r="Q25" s="353"/>
      <c r="R25" s="353"/>
      <c r="S25" s="353"/>
      <c r="T25" s="354"/>
      <c r="U25" s="354"/>
      <c r="V25" s="354"/>
      <c r="W25" s="354"/>
      <c r="X25" s="354"/>
      <c r="Y25" s="355"/>
      <c r="Z25" s="354"/>
      <c r="AA25" s="356"/>
      <c r="AB25" s="356"/>
      <c r="AC25" s="357"/>
      <c r="AD25" s="347"/>
    </row>
    <row r="26" spans="1:43" s="310" customFormat="1" ht="27.95" customHeight="1" thickBot="1">
      <c r="A26" s="358"/>
      <c r="B26" s="359">
        <v>3</v>
      </c>
      <c r="C26" s="360" t="s">
        <v>51</v>
      </c>
      <c r="D26" s="359" t="s">
        <v>26</v>
      </c>
      <c r="E26" s="359">
        <v>2013</v>
      </c>
      <c r="F26" s="361"/>
      <c r="G26" s="361"/>
      <c r="H26" s="361"/>
      <c r="I26" s="361">
        <v>100</v>
      </c>
      <c r="J26" s="361"/>
      <c r="K26" s="361"/>
      <c r="L26" s="362">
        <v>0</v>
      </c>
      <c r="M26" s="362"/>
      <c r="N26" s="362"/>
      <c r="O26" s="362"/>
      <c r="P26" s="363">
        <v>100</v>
      </c>
      <c r="Q26" s="363">
        <v>213</v>
      </c>
      <c r="R26" s="363">
        <v>202</v>
      </c>
      <c r="S26" s="363">
        <f>SUM(Q26:R26)</f>
        <v>415</v>
      </c>
      <c r="T26" s="364">
        <v>100</v>
      </c>
      <c r="U26" s="364"/>
      <c r="V26" s="364"/>
      <c r="W26" s="364">
        <f>SUM(U26:V26)</f>
        <v>0</v>
      </c>
      <c r="X26" s="364"/>
      <c r="Y26" s="365"/>
      <c r="Z26" s="364"/>
      <c r="AA26" s="366">
        <f>Q26+U26</f>
        <v>213</v>
      </c>
      <c r="AB26" s="366">
        <f>R26+V26</f>
        <v>202</v>
      </c>
      <c r="AC26" s="367">
        <f>SUM(AA26:AB26)</f>
        <v>415</v>
      </c>
      <c r="AD26" s="347"/>
    </row>
    <row r="27" spans="1:43" s="310" customFormat="1" ht="27.95" customHeight="1" thickBot="1">
      <c r="A27" s="501" t="s">
        <v>36</v>
      </c>
      <c r="B27" s="502"/>
      <c r="C27" s="503"/>
      <c r="D27" s="368"/>
      <c r="E27" s="368"/>
      <c r="F27" s="369">
        <f t="shared" ref="F27:N27" si="3">SUM(F26)</f>
        <v>0</v>
      </c>
      <c r="G27" s="369">
        <f t="shared" si="3"/>
        <v>0</v>
      </c>
      <c r="H27" s="369">
        <f t="shared" si="3"/>
        <v>0</v>
      </c>
      <c r="I27" s="369">
        <f t="shared" si="3"/>
        <v>100</v>
      </c>
      <c r="J27" s="369">
        <f t="shared" si="3"/>
        <v>0</v>
      </c>
      <c r="K27" s="369">
        <f t="shared" si="3"/>
        <v>0</v>
      </c>
      <c r="L27" s="370">
        <f t="shared" si="3"/>
        <v>0</v>
      </c>
      <c r="M27" s="370">
        <f t="shared" si="3"/>
        <v>0</v>
      </c>
      <c r="N27" s="370">
        <f t="shared" si="3"/>
        <v>0</v>
      </c>
      <c r="O27" s="371">
        <f>SUM(M27:N27)</f>
        <v>0</v>
      </c>
      <c r="P27" s="372">
        <f>P26</f>
        <v>100</v>
      </c>
      <c r="Q27" s="372">
        <f>Q26</f>
        <v>213</v>
      </c>
      <c r="R27" s="372">
        <f>R26</f>
        <v>202</v>
      </c>
      <c r="S27" s="372">
        <f t="shared" ref="S27:AC27" si="4">SUM(S26)</f>
        <v>415</v>
      </c>
      <c r="T27" s="373">
        <f t="shared" si="4"/>
        <v>100</v>
      </c>
      <c r="U27" s="373">
        <f t="shared" si="4"/>
        <v>0</v>
      </c>
      <c r="V27" s="373">
        <f t="shared" si="4"/>
        <v>0</v>
      </c>
      <c r="W27" s="373">
        <f t="shared" si="4"/>
        <v>0</v>
      </c>
      <c r="X27" s="373">
        <f t="shared" si="4"/>
        <v>0</v>
      </c>
      <c r="Y27" s="373">
        <f t="shared" si="4"/>
        <v>0</v>
      </c>
      <c r="Z27" s="373">
        <f t="shared" si="4"/>
        <v>0</v>
      </c>
      <c r="AA27" s="373">
        <f t="shared" si="4"/>
        <v>213</v>
      </c>
      <c r="AB27" s="373">
        <f t="shared" si="4"/>
        <v>202</v>
      </c>
      <c r="AC27" s="374">
        <f t="shared" si="4"/>
        <v>415</v>
      </c>
      <c r="AD27" s="347"/>
    </row>
    <row r="28" spans="1:43" s="378" customFormat="1" ht="27.95" customHeight="1" thickBot="1">
      <c r="A28" s="504" t="s">
        <v>73</v>
      </c>
      <c r="B28" s="505"/>
      <c r="C28" s="506"/>
      <c r="D28" s="375"/>
      <c r="E28" s="375"/>
      <c r="F28" s="376">
        <f t="shared" ref="F28:AC28" si="5">F18+F24+F27</f>
        <v>0</v>
      </c>
      <c r="G28" s="376">
        <f t="shared" si="5"/>
        <v>0</v>
      </c>
      <c r="H28" s="376">
        <f t="shared" si="5"/>
        <v>75</v>
      </c>
      <c r="I28" s="376">
        <f t="shared" si="5"/>
        <v>275</v>
      </c>
      <c r="J28" s="376">
        <f t="shared" si="5"/>
        <v>150</v>
      </c>
      <c r="K28" s="376">
        <f t="shared" si="5"/>
        <v>200</v>
      </c>
      <c r="L28" s="370">
        <f t="shared" si="5"/>
        <v>635</v>
      </c>
      <c r="M28" s="370">
        <f t="shared" si="5"/>
        <v>1338</v>
      </c>
      <c r="N28" s="370">
        <f t="shared" si="5"/>
        <v>1292</v>
      </c>
      <c r="O28" s="370">
        <f t="shared" si="5"/>
        <v>2630</v>
      </c>
      <c r="P28" s="372">
        <f t="shared" si="5"/>
        <v>660</v>
      </c>
      <c r="Q28" s="372">
        <f t="shared" si="5"/>
        <v>1469</v>
      </c>
      <c r="R28" s="372">
        <f t="shared" si="5"/>
        <v>1348</v>
      </c>
      <c r="S28" s="372">
        <f t="shared" si="5"/>
        <v>2817</v>
      </c>
      <c r="T28" s="373">
        <f t="shared" si="5"/>
        <v>735</v>
      </c>
      <c r="U28" s="373">
        <f t="shared" si="5"/>
        <v>0</v>
      </c>
      <c r="V28" s="373">
        <f t="shared" si="5"/>
        <v>0</v>
      </c>
      <c r="W28" s="373">
        <f t="shared" si="5"/>
        <v>0</v>
      </c>
      <c r="X28" s="373">
        <f t="shared" si="5"/>
        <v>0</v>
      </c>
      <c r="Y28" s="373">
        <f t="shared" si="5"/>
        <v>0</v>
      </c>
      <c r="Z28" s="373">
        <f t="shared" si="5"/>
        <v>0</v>
      </c>
      <c r="AA28" s="373">
        <f t="shared" si="5"/>
        <v>1469</v>
      </c>
      <c r="AB28" s="373">
        <f t="shared" si="5"/>
        <v>1348</v>
      </c>
      <c r="AC28" s="373">
        <f t="shared" si="5"/>
        <v>2817</v>
      </c>
      <c r="AD28" s="377"/>
    </row>
    <row r="29" spans="1:43" ht="16.5" customHeight="1">
      <c r="A29" s="379" t="s">
        <v>41</v>
      </c>
      <c r="B29" s="379"/>
      <c r="C29" s="379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</row>
    <row r="30" spans="1:43" ht="15" customHeight="1">
      <c r="A30" s="380" t="s">
        <v>42</v>
      </c>
      <c r="B30" s="380"/>
      <c r="C30" s="380"/>
      <c r="D30" s="381"/>
      <c r="E30" s="382"/>
      <c r="F30" s="382"/>
      <c r="I30" s="228"/>
      <c r="J30" s="228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383"/>
      <c r="AD30" s="383"/>
      <c r="AE30" s="383"/>
      <c r="AF30" s="383"/>
      <c r="AG30" s="383"/>
      <c r="AH30" s="383"/>
      <c r="AI30" s="383"/>
      <c r="AJ30" s="383"/>
      <c r="AK30" s="383"/>
      <c r="AL30" s="228"/>
      <c r="AM30" s="228"/>
      <c r="AN30" s="228"/>
      <c r="AO30" s="228"/>
      <c r="AP30" s="228"/>
      <c r="AQ30" s="228"/>
    </row>
    <row r="31" spans="1:43" ht="15" customHeight="1">
      <c r="A31" s="380" t="s">
        <v>43</v>
      </c>
      <c r="C31" s="228" t="s">
        <v>57</v>
      </c>
      <c r="D31" s="228"/>
      <c r="I31" s="228"/>
      <c r="J31" s="228"/>
      <c r="U31" s="384"/>
      <c r="V31" s="384"/>
      <c r="W31" s="507"/>
      <c r="X31" s="507"/>
      <c r="Y31" s="507"/>
      <c r="Z31" s="507"/>
      <c r="AA31" s="507"/>
      <c r="AB31" s="507"/>
      <c r="AC31" s="507"/>
      <c r="AD31" s="507"/>
      <c r="AE31" s="507"/>
      <c r="AF31" s="507"/>
      <c r="AG31" s="507"/>
      <c r="AI31" s="383"/>
      <c r="AJ31" s="383"/>
      <c r="AK31" s="383"/>
      <c r="AL31" s="228"/>
      <c r="AM31" s="228"/>
      <c r="AN31" s="228"/>
      <c r="AO31" s="228"/>
      <c r="AP31" s="228"/>
      <c r="AQ31" s="228"/>
    </row>
    <row r="32" spans="1:43" ht="15" customHeight="1">
      <c r="A32" s="380"/>
      <c r="C32" s="228"/>
      <c r="D32" s="228"/>
      <c r="I32" s="228"/>
      <c r="J32" s="228"/>
      <c r="U32" s="386"/>
      <c r="V32" s="386"/>
      <c r="W32" s="499"/>
      <c r="X32" s="499"/>
      <c r="Y32" s="499"/>
      <c r="Z32" s="499"/>
      <c r="AA32" s="499"/>
      <c r="AB32" s="499"/>
      <c r="AC32" s="499"/>
      <c r="AD32" s="499"/>
      <c r="AE32" s="499"/>
      <c r="AF32" s="499"/>
      <c r="AG32" s="499"/>
      <c r="AH32" s="388"/>
      <c r="AI32" s="383"/>
      <c r="AJ32" s="383"/>
      <c r="AK32" s="383"/>
      <c r="AL32" s="228"/>
      <c r="AM32" s="228"/>
      <c r="AN32" s="228"/>
      <c r="AO32" s="228"/>
      <c r="AP32" s="228"/>
      <c r="AQ32" s="228"/>
    </row>
    <row r="33" spans="1:43" ht="15" customHeight="1">
      <c r="A33" s="380"/>
      <c r="C33" s="228"/>
      <c r="D33" s="228"/>
      <c r="I33" s="228"/>
      <c r="J33" s="228"/>
      <c r="U33" s="386"/>
      <c r="V33" s="386"/>
      <c r="W33" s="386"/>
      <c r="X33" s="386"/>
      <c r="Y33" s="386"/>
      <c r="Z33" s="386"/>
      <c r="AA33" s="386"/>
      <c r="AB33" s="386"/>
      <c r="AC33" s="386"/>
      <c r="AD33" s="386"/>
      <c r="AE33" s="386"/>
      <c r="AF33" s="386"/>
      <c r="AG33" s="386"/>
      <c r="AH33" s="388"/>
      <c r="AI33" s="383"/>
      <c r="AJ33" s="383"/>
      <c r="AK33" s="383"/>
      <c r="AL33" s="228"/>
      <c r="AM33" s="228"/>
      <c r="AN33" s="228"/>
      <c r="AO33" s="228"/>
      <c r="AP33" s="228"/>
      <c r="AQ33" s="228"/>
    </row>
    <row r="34" spans="1:43" ht="15" customHeight="1">
      <c r="A34" s="380"/>
      <c r="C34" s="228"/>
      <c r="D34" s="228"/>
      <c r="I34" s="228"/>
      <c r="J34" s="228"/>
      <c r="R34" s="498" t="s">
        <v>68</v>
      </c>
      <c r="S34" s="498"/>
      <c r="T34" s="498"/>
      <c r="U34" s="498"/>
      <c r="V34" s="498"/>
      <c r="W34" s="498"/>
      <c r="X34" s="498"/>
      <c r="Y34" s="498"/>
      <c r="Z34" s="498"/>
      <c r="AA34" s="389"/>
      <c r="AB34" s="389"/>
      <c r="AC34" s="386"/>
      <c r="AD34" s="386"/>
      <c r="AE34" s="386"/>
      <c r="AF34" s="386"/>
      <c r="AG34" s="386"/>
      <c r="AH34" s="388"/>
      <c r="AI34" s="383"/>
      <c r="AJ34" s="383"/>
      <c r="AK34" s="383"/>
      <c r="AL34" s="228"/>
      <c r="AM34" s="228"/>
      <c r="AN34" s="228"/>
      <c r="AO34" s="228"/>
      <c r="AP34" s="228"/>
      <c r="AQ34" s="228"/>
    </row>
    <row r="35" spans="1:43" ht="18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R35" s="498" t="s">
        <v>59</v>
      </c>
      <c r="S35" s="498"/>
      <c r="T35" s="498"/>
      <c r="U35" s="498"/>
      <c r="V35" s="498"/>
      <c r="W35" s="498"/>
      <c r="X35" s="498"/>
      <c r="Y35" s="498"/>
      <c r="Z35" s="498"/>
      <c r="AA35" s="389"/>
      <c r="AB35" s="390"/>
      <c r="AC35" s="391"/>
      <c r="AD35" s="391"/>
      <c r="AE35" s="386"/>
      <c r="AF35" s="386"/>
      <c r="AH35" s="392"/>
      <c r="AI35" s="393"/>
      <c r="AJ35" s="394"/>
      <c r="AK35" s="228"/>
      <c r="AL35" s="228"/>
      <c r="AM35" s="228"/>
      <c r="AN35" s="228"/>
      <c r="AO35" s="228"/>
      <c r="AP35" s="228"/>
      <c r="AQ35" s="228"/>
    </row>
    <row r="36" spans="1:43" ht="18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R36" s="498" t="s">
        <v>63</v>
      </c>
      <c r="S36" s="498"/>
      <c r="T36" s="498"/>
      <c r="U36" s="498"/>
      <c r="V36" s="498"/>
      <c r="W36" s="498"/>
      <c r="X36" s="498"/>
      <c r="Y36" s="498"/>
      <c r="Z36" s="498"/>
      <c r="AA36" s="395"/>
      <c r="AB36" s="390"/>
      <c r="AC36" s="391"/>
      <c r="AD36" s="391"/>
      <c r="AE36" s="386"/>
      <c r="AF36" s="386"/>
      <c r="AH36" s="392"/>
      <c r="AI36" s="393"/>
      <c r="AJ36" s="394"/>
      <c r="AK36" s="228"/>
      <c r="AL36" s="228"/>
      <c r="AM36" s="228"/>
      <c r="AN36" s="228"/>
      <c r="AO36" s="228"/>
      <c r="AP36" s="228"/>
      <c r="AQ36" s="228"/>
    </row>
    <row r="37" spans="1:43" ht="18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R37" s="396"/>
      <c r="S37" s="396"/>
      <c r="T37" s="396"/>
      <c r="U37" s="396"/>
      <c r="V37" s="390"/>
      <c r="W37" s="397"/>
      <c r="X37" s="397"/>
      <c r="Y37" s="397"/>
      <c r="Z37" s="397"/>
      <c r="AA37" s="395"/>
      <c r="AB37" s="390"/>
      <c r="AC37" s="391"/>
      <c r="AD37" s="391"/>
      <c r="AE37" s="386"/>
      <c r="AF37" s="386"/>
      <c r="AH37" s="392"/>
      <c r="AI37" s="393"/>
      <c r="AJ37" s="394"/>
      <c r="AK37" s="228"/>
      <c r="AL37" s="228"/>
      <c r="AM37" s="228"/>
      <c r="AN37" s="228"/>
      <c r="AO37" s="228"/>
      <c r="AP37" s="228"/>
      <c r="AQ37" s="228"/>
    </row>
    <row r="38" spans="1:43" ht="15" customHeight="1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R38" s="398"/>
      <c r="S38" s="398"/>
      <c r="T38" s="398"/>
      <c r="U38" s="218"/>
      <c r="V38" s="224"/>
      <c r="W38" s="490"/>
      <c r="X38" s="490"/>
      <c r="Y38" s="490"/>
      <c r="Z38" s="490"/>
      <c r="AA38" s="490"/>
      <c r="AB38" s="490"/>
      <c r="AC38" s="391"/>
      <c r="AD38" s="391"/>
      <c r="AE38" s="386"/>
      <c r="AF38" s="399"/>
      <c r="AH38" s="392"/>
      <c r="AI38" s="400"/>
      <c r="AK38" s="228"/>
      <c r="AL38" s="228"/>
      <c r="AM38" s="228"/>
      <c r="AN38" s="228"/>
      <c r="AO38" s="228"/>
      <c r="AP38" s="228"/>
      <c r="AQ38" s="228"/>
    </row>
    <row r="39" spans="1:43" ht="17.25" customHeight="1">
      <c r="A39" s="401"/>
      <c r="B39" s="228"/>
      <c r="C39" s="228"/>
      <c r="D39" s="228"/>
      <c r="E39" s="228"/>
      <c r="F39" s="228"/>
      <c r="G39" s="228"/>
      <c r="H39" s="228"/>
      <c r="I39" s="228"/>
      <c r="J39" s="228"/>
      <c r="K39" s="391"/>
      <c r="L39" s="391"/>
      <c r="M39" s="391"/>
      <c r="N39" s="391"/>
      <c r="O39" s="391"/>
      <c r="P39" s="391"/>
      <c r="Q39" s="391"/>
      <c r="R39" s="402"/>
      <c r="S39" s="402"/>
      <c r="T39" s="402"/>
      <c r="U39" s="402"/>
      <c r="V39" s="397"/>
      <c r="W39" s="397"/>
      <c r="X39" s="397"/>
      <c r="Y39" s="397"/>
      <c r="Z39" s="397"/>
      <c r="AA39" s="397"/>
      <c r="AB39" s="397"/>
      <c r="AC39" s="499"/>
      <c r="AD39" s="499"/>
      <c r="AE39" s="499"/>
      <c r="AF39" s="499"/>
      <c r="AG39" s="499"/>
      <c r="AH39" s="403"/>
      <c r="AI39" s="383"/>
      <c r="AJ39" s="383"/>
      <c r="AK39" s="383"/>
      <c r="AL39" s="228"/>
      <c r="AM39" s="228"/>
      <c r="AN39" s="228"/>
      <c r="AO39" s="228"/>
      <c r="AP39" s="228"/>
      <c r="AQ39" s="228"/>
    </row>
    <row r="40" spans="1:43" ht="18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404"/>
      <c r="P40" s="404"/>
      <c r="Q40" s="404"/>
      <c r="R40" s="405"/>
      <c r="S40" s="405"/>
      <c r="T40" s="405"/>
      <c r="U40" s="405"/>
      <c r="V40" s="406"/>
      <c r="W40" s="406"/>
      <c r="X40" s="406"/>
      <c r="Y40" s="406"/>
      <c r="Z40" s="406"/>
      <c r="AA40" s="406"/>
      <c r="AB40" s="406"/>
      <c r="AC40" s="404"/>
      <c r="AD40" s="404"/>
      <c r="AE40" s="404"/>
      <c r="AF40" s="404"/>
      <c r="AG40" s="404"/>
      <c r="AH40" s="404"/>
      <c r="AI40" s="228"/>
      <c r="AJ40" s="228"/>
      <c r="AK40" s="228"/>
      <c r="AL40" s="228"/>
      <c r="AM40" s="228"/>
      <c r="AN40" s="228"/>
      <c r="AO40" s="228"/>
      <c r="AP40" s="228"/>
      <c r="AQ40" s="228"/>
    </row>
    <row r="41" spans="1:43" ht="18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500" t="s">
        <v>60</v>
      </c>
      <c r="S41" s="500"/>
      <c r="T41" s="500"/>
      <c r="U41" s="500"/>
      <c r="V41" s="500"/>
      <c r="W41" s="500"/>
      <c r="X41" s="500"/>
      <c r="Y41" s="500"/>
      <c r="Z41" s="500"/>
      <c r="AA41" s="407"/>
      <c r="AB41" s="407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</row>
    <row r="42" spans="1:43" ht="18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497" t="s">
        <v>61</v>
      </c>
      <c r="S42" s="497"/>
      <c r="T42" s="497"/>
      <c r="U42" s="497"/>
      <c r="V42" s="497"/>
      <c r="W42" s="497"/>
      <c r="X42" s="497"/>
      <c r="Y42" s="497"/>
      <c r="Z42" s="497"/>
      <c r="AA42" s="407"/>
      <c r="AB42" s="407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</row>
    <row r="43" spans="1:43" ht="18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497" t="s">
        <v>62</v>
      </c>
      <c r="S43" s="497"/>
      <c r="T43" s="497"/>
      <c r="U43" s="497"/>
      <c r="V43" s="497"/>
      <c r="W43" s="497"/>
      <c r="X43" s="497"/>
      <c r="Y43" s="497"/>
      <c r="Z43" s="497"/>
      <c r="AA43" s="407"/>
      <c r="AB43" s="407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</row>
    <row r="44" spans="1:43" ht="15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</row>
    <row r="45" spans="1:43" ht="15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</row>
    <row r="46" spans="1:43" ht="15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</row>
    <row r="47" spans="1:43" ht="15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</row>
    <row r="48" spans="1:43" ht="15">
      <c r="AK48" s="228"/>
      <c r="AL48" s="228"/>
      <c r="AM48" s="228"/>
      <c r="AN48" s="228"/>
      <c r="AO48" s="228"/>
      <c r="AP48" s="228"/>
      <c r="AQ48" s="228"/>
    </row>
  </sheetData>
  <mergeCells count="50">
    <mergeCell ref="A1:AC1"/>
    <mergeCell ref="A2:AC2"/>
    <mergeCell ref="A3:AC3"/>
    <mergeCell ref="A8:A12"/>
    <mergeCell ref="B8:C12"/>
    <mergeCell ref="D8:D12"/>
    <mergeCell ref="E8:E12"/>
    <mergeCell ref="F8:K8"/>
    <mergeCell ref="L8:O8"/>
    <mergeCell ref="P8:S8"/>
    <mergeCell ref="T8:AC8"/>
    <mergeCell ref="F9:F10"/>
    <mergeCell ref="G9:G10"/>
    <mergeCell ref="H9:H10"/>
    <mergeCell ref="I9:I10"/>
    <mergeCell ref="J9:J10"/>
    <mergeCell ref="K9:K10"/>
    <mergeCell ref="L9:L12"/>
    <mergeCell ref="M9:O11"/>
    <mergeCell ref="P9:P12"/>
    <mergeCell ref="A24:C24"/>
    <mergeCell ref="Q9:S11"/>
    <mergeCell ref="T9:T12"/>
    <mergeCell ref="U9:AC10"/>
    <mergeCell ref="F11:F12"/>
    <mergeCell ref="G11:G12"/>
    <mergeCell ref="H11:H12"/>
    <mergeCell ref="I11:I12"/>
    <mergeCell ref="J11:J12"/>
    <mergeCell ref="K11:K12"/>
    <mergeCell ref="U11:W11"/>
    <mergeCell ref="X11:Z11"/>
    <mergeCell ref="AA11:AB11"/>
    <mergeCell ref="AC11:AC12"/>
    <mergeCell ref="A18:C18"/>
    <mergeCell ref="B23:E23"/>
    <mergeCell ref="AC39:AG39"/>
    <mergeCell ref="R41:Z41"/>
    <mergeCell ref="A27:C27"/>
    <mergeCell ref="A28:C28"/>
    <mergeCell ref="W31:AB31"/>
    <mergeCell ref="AC31:AG31"/>
    <mergeCell ref="W32:AB32"/>
    <mergeCell ref="AC32:AG32"/>
    <mergeCell ref="R42:Z42"/>
    <mergeCell ref="R43:Z43"/>
    <mergeCell ref="R34:Z34"/>
    <mergeCell ref="R35:Z35"/>
    <mergeCell ref="R36:Z36"/>
    <mergeCell ref="W38:AB38"/>
  </mergeCells>
  <printOptions horizontalCentered="1"/>
  <pageMargins left="0.25" right="0.25" top="0.75" bottom="0.75" header="0.3" footer="0.3"/>
  <pageSetup paperSize="9" scale="55" fitToWidth="0" fitToHeight="0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Q48"/>
  <sheetViews>
    <sheetView tabSelected="1" view="pageBreakPreview" topLeftCell="A8" zoomScale="60" zoomScaleNormal="70" workbookViewId="0">
      <pane ySplit="1545" topLeftCell="A2" activePane="bottomLeft"/>
      <selection activeCell="U9" sqref="U9:AC10"/>
      <selection pane="bottomLeft" activeCell="P16" sqref="P16"/>
    </sheetView>
  </sheetViews>
  <sheetFormatPr defaultRowHeight="12.75"/>
  <cols>
    <col min="1" max="1" width="5.7109375" style="229" customWidth="1"/>
    <col min="2" max="2" width="4.5703125" style="229" customWidth="1"/>
    <col min="3" max="3" width="30" style="229" customWidth="1"/>
    <col min="4" max="4" width="10.42578125" style="229" customWidth="1"/>
    <col min="5" max="5" width="15.5703125" style="229" customWidth="1"/>
    <col min="6" max="11" width="7.7109375" style="229" customWidth="1"/>
    <col min="12" max="12" width="10.42578125" style="229" customWidth="1"/>
    <col min="13" max="14" width="8.7109375" style="229" customWidth="1"/>
    <col min="15" max="15" width="11.5703125" style="229" customWidth="1"/>
    <col min="16" max="20" width="8.7109375" style="229" customWidth="1"/>
    <col min="21" max="26" width="5.7109375" style="229" customWidth="1"/>
    <col min="27" max="27" width="9.140625" style="229" customWidth="1"/>
    <col min="28" max="28" width="8.5703125" style="229" customWidth="1"/>
    <col min="29" max="29" width="10.140625" style="229" customWidth="1"/>
    <col min="30" max="30" width="11.28515625" style="229" customWidth="1"/>
    <col min="31" max="36" width="8.5703125" style="229" customWidth="1"/>
    <col min="37" max="37" width="0.28515625" style="229" customWidth="1"/>
    <col min="38" max="16384" width="9.140625" style="229"/>
  </cols>
  <sheetData>
    <row r="1" spans="1:43" ht="20.100000000000001" hidden="1" customHeight="1">
      <c r="A1" s="556" t="s">
        <v>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226"/>
      <c r="AE1" s="227"/>
      <c r="AF1" s="227"/>
      <c r="AG1" s="227"/>
      <c r="AH1" s="227"/>
      <c r="AI1" s="227"/>
      <c r="AJ1" s="227"/>
      <c r="AK1" s="228"/>
      <c r="AL1" s="228"/>
      <c r="AM1" s="228"/>
      <c r="AN1" s="228"/>
      <c r="AO1" s="228"/>
      <c r="AP1" s="228"/>
      <c r="AQ1" s="228"/>
    </row>
    <row r="2" spans="1:43" s="233" customFormat="1" ht="20.25">
      <c r="A2" s="557" t="str">
        <f>'UPT. BINA 2014'!A2:AC2</f>
        <v>DATA PERKEMBANGAN MASYARAKAT BINAAN DI KAWASAN TRANSMIGRASI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230"/>
      <c r="AE2" s="231"/>
      <c r="AF2" s="231"/>
      <c r="AG2" s="231"/>
      <c r="AH2" s="231"/>
      <c r="AI2" s="231"/>
      <c r="AJ2" s="231"/>
      <c r="AK2" s="232"/>
      <c r="AL2" s="232"/>
      <c r="AM2" s="232"/>
      <c r="AN2" s="232"/>
      <c r="AO2" s="232"/>
      <c r="AP2" s="232"/>
      <c r="AQ2" s="232"/>
    </row>
    <row r="3" spans="1:43" s="233" customFormat="1" ht="20.25">
      <c r="A3" s="557" t="s">
        <v>74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230"/>
      <c r="AE3" s="231"/>
      <c r="AF3" s="231"/>
      <c r="AG3" s="231"/>
      <c r="AH3" s="231"/>
      <c r="AI3" s="231"/>
      <c r="AJ3" s="231"/>
      <c r="AK3" s="232"/>
      <c r="AL3" s="232"/>
      <c r="AM3" s="232"/>
      <c r="AN3" s="232"/>
      <c r="AO3" s="232"/>
      <c r="AP3" s="232"/>
      <c r="AQ3" s="232"/>
    </row>
    <row r="4" spans="1:43" s="233" customFormat="1" ht="15.95" customHeight="1">
      <c r="A4" s="234"/>
      <c r="B4" s="234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</row>
    <row r="5" spans="1:43" s="233" customFormat="1" ht="15.95" customHeight="1">
      <c r="A5" s="235" t="s">
        <v>2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2"/>
      <c r="AL5" s="232"/>
      <c r="AM5" s="232"/>
      <c r="AN5" s="232"/>
      <c r="AO5" s="232"/>
      <c r="AP5" s="232"/>
      <c r="AQ5" s="232"/>
    </row>
    <row r="6" spans="1:43" ht="0.75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28"/>
      <c r="AL6" s="228"/>
      <c r="AM6" s="228"/>
      <c r="AN6" s="228"/>
      <c r="AO6" s="228"/>
      <c r="AP6" s="228"/>
      <c r="AQ6" s="228"/>
    </row>
    <row r="7" spans="1:43" s="238" customFormat="1" ht="13.5" thickBot="1"/>
    <row r="8" spans="1:43" s="240" customFormat="1" ht="27.95" customHeight="1">
      <c r="A8" s="558" t="s">
        <v>3</v>
      </c>
      <c r="B8" s="561" t="s">
        <v>4</v>
      </c>
      <c r="C8" s="562"/>
      <c r="D8" s="567" t="s">
        <v>5</v>
      </c>
      <c r="E8" s="567" t="s">
        <v>66</v>
      </c>
      <c r="F8" s="572" t="s">
        <v>7</v>
      </c>
      <c r="G8" s="572"/>
      <c r="H8" s="572"/>
      <c r="I8" s="572"/>
      <c r="J8" s="572"/>
      <c r="K8" s="572"/>
      <c r="L8" s="573" t="s">
        <v>54</v>
      </c>
      <c r="M8" s="574"/>
      <c r="N8" s="574"/>
      <c r="O8" s="574"/>
      <c r="P8" s="575" t="s">
        <v>77</v>
      </c>
      <c r="Q8" s="576"/>
      <c r="R8" s="576"/>
      <c r="S8" s="577"/>
      <c r="T8" s="537" t="s">
        <v>8</v>
      </c>
      <c r="U8" s="538"/>
      <c r="V8" s="538"/>
      <c r="W8" s="538"/>
      <c r="X8" s="538"/>
      <c r="Y8" s="538"/>
      <c r="Z8" s="538"/>
      <c r="AA8" s="538"/>
      <c r="AB8" s="538"/>
      <c r="AC8" s="539"/>
      <c r="AD8" s="239"/>
    </row>
    <row r="9" spans="1:43" s="240" customFormat="1" ht="17.25" customHeight="1">
      <c r="A9" s="559"/>
      <c r="B9" s="563"/>
      <c r="C9" s="564"/>
      <c r="D9" s="568"/>
      <c r="E9" s="570"/>
      <c r="F9" s="540" t="s">
        <v>10</v>
      </c>
      <c r="G9" s="540" t="s">
        <v>11</v>
      </c>
      <c r="H9" s="540" t="s">
        <v>12</v>
      </c>
      <c r="I9" s="540" t="s">
        <v>13</v>
      </c>
      <c r="J9" s="540" t="s">
        <v>14</v>
      </c>
      <c r="K9" s="540" t="s">
        <v>15</v>
      </c>
      <c r="L9" s="541" t="s">
        <v>16</v>
      </c>
      <c r="M9" s="544" t="s">
        <v>17</v>
      </c>
      <c r="N9" s="545"/>
      <c r="O9" s="546"/>
      <c r="P9" s="553" t="s">
        <v>16</v>
      </c>
      <c r="Q9" s="519" t="s">
        <v>17</v>
      </c>
      <c r="R9" s="520"/>
      <c r="S9" s="521"/>
      <c r="T9" s="508" t="s">
        <v>16</v>
      </c>
      <c r="U9" s="529" t="s">
        <v>17</v>
      </c>
      <c r="V9" s="530"/>
      <c r="W9" s="530"/>
      <c r="X9" s="530"/>
      <c r="Y9" s="530"/>
      <c r="Z9" s="530"/>
      <c r="AA9" s="530"/>
      <c r="AB9" s="530"/>
      <c r="AC9" s="531"/>
      <c r="AD9" s="241"/>
    </row>
    <row r="10" spans="1:43" s="240" customFormat="1" ht="17.25" customHeight="1">
      <c r="A10" s="559"/>
      <c r="B10" s="563"/>
      <c r="C10" s="564"/>
      <c r="D10" s="568"/>
      <c r="E10" s="570"/>
      <c r="F10" s="535"/>
      <c r="G10" s="535"/>
      <c r="H10" s="535"/>
      <c r="I10" s="535"/>
      <c r="J10" s="535"/>
      <c r="K10" s="535"/>
      <c r="L10" s="542"/>
      <c r="M10" s="547"/>
      <c r="N10" s="548"/>
      <c r="O10" s="549"/>
      <c r="P10" s="554"/>
      <c r="Q10" s="522"/>
      <c r="R10" s="523"/>
      <c r="S10" s="524"/>
      <c r="T10" s="508"/>
      <c r="U10" s="532"/>
      <c r="V10" s="533"/>
      <c r="W10" s="533"/>
      <c r="X10" s="533"/>
      <c r="Y10" s="533"/>
      <c r="Z10" s="533"/>
      <c r="AA10" s="533"/>
      <c r="AB10" s="533"/>
      <c r="AC10" s="534"/>
      <c r="AD10" s="241"/>
    </row>
    <row r="11" spans="1:43" s="240" customFormat="1" ht="13.5" customHeight="1">
      <c r="A11" s="559"/>
      <c r="B11" s="563"/>
      <c r="C11" s="564"/>
      <c r="D11" s="568"/>
      <c r="E11" s="570"/>
      <c r="F11" s="535" t="s">
        <v>18</v>
      </c>
      <c r="G11" s="535" t="s">
        <v>18</v>
      </c>
      <c r="H11" s="535" t="s">
        <v>18</v>
      </c>
      <c r="I11" s="535" t="s">
        <v>18</v>
      </c>
      <c r="J11" s="535" t="s">
        <v>18</v>
      </c>
      <c r="K11" s="535" t="s">
        <v>18</v>
      </c>
      <c r="L11" s="542"/>
      <c r="M11" s="550"/>
      <c r="N11" s="551"/>
      <c r="O11" s="552"/>
      <c r="P11" s="554"/>
      <c r="Q11" s="525"/>
      <c r="R11" s="526"/>
      <c r="S11" s="527"/>
      <c r="T11" s="508"/>
      <c r="U11" s="508" t="s">
        <v>44</v>
      </c>
      <c r="V11" s="508"/>
      <c r="W11" s="508"/>
      <c r="X11" s="508" t="s">
        <v>45</v>
      </c>
      <c r="Y11" s="508"/>
      <c r="Z11" s="508"/>
      <c r="AA11" s="508" t="s">
        <v>19</v>
      </c>
      <c r="AB11" s="508"/>
      <c r="AC11" s="509" t="s">
        <v>20</v>
      </c>
      <c r="AD11" s="241"/>
    </row>
    <row r="12" spans="1:43" s="240" customFormat="1" ht="39.75" thickBot="1">
      <c r="A12" s="560"/>
      <c r="B12" s="565"/>
      <c r="C12" s="566"/>
      <c r="D12" s="569"/>
      <c r="E12" s="571"/>
      <c r="F12" s="536"/>
      <c r="G12" s="536"/>
      <c r="H12" s="536"/>
      <c r="I12" s="536"/>
      <c r="J12" s="536"/>
      <c r="K12" s="536"/>
      <c r="L12" s="543"/>
      <c r="M12" s="242" t="s">
        <v>21</v>
      </c>
      <c r="N12" s="243" t="s">
        <v>22</v>
      </c>
      <c r="O12" s="242" t="s">
        <v>48</v>
      </c>
      <c r="P12" s="555"/>
      <c r="Q12" s="244" t="s">
        <v>21</v>
      </c>
      <c r="R12" s="244" t="s">
        <v>22</v>
      </c>
      <c r="S12" s="244" t="s">
        <v>48</v>
      </c>
      <c r="T12" s="528"/>
      <c r="U12" s="245" t="s">
        <v>21</v>
      </c>
      <c r="V12" s="245" t="s">
        <v>22</v>
      </c>
      <c r="W12" s="245" t="s">
        <v>48</v>
      </c>
      <c r="X12" s="245" t="s">
        <v>21</v>
      </c>
      <c r="Y12" s="245" t="s">
        <v>22</v>
      </c>
      <c r="Z12" s="245" t="s">
        <v>48</v>
      </c>
      <c r="AA12" s="245" t="s">
        <v>21</v>
      </c>
      <c r="AB12" s="245" t="s">
        <v>22</v>
      </c>
      <c r="AC12" s="510"/>
      <c r="AD12" s="241"/>
    </row>
    <row r="13" spans="1:43" s="238" customFormat="1" ht="27.95" customHeight="1" thickTop="1">
      <c r="A13" s="246" t="s">
        <v>71</v>
      </c>
      <c r="B13" s="247"/>
      <c r="C13" s="248" t="s">
        <v>30</v>
      </c>
      <c r="D13" s="249"/>
      <c r="E13" s="249"/>
      <c r="F13" s="250"/>
      <c r="G13" s="250"/>
      <c r="H13" s="250"/>
      <c r="I13" s="250"/>
      <c r="J13" s="250"/>
      <c r="K13" s="250"/>
      <c r="L13" s="251"/>
      <c r="M13" s="251"/>
      <c r="N13" s="251"/>
      <c r="O13" s="251"/>
      <c r="P13" s="252"/>
      <c r="Q13" s="252"/>
      <c r="R13" s="252"/>
      <c r="S13" s="252"/>
      <c r="T13" s="253"/>
      <c r="U13" s="254"/>
      <c r="V13" s="254"/>
      <c r="W13" s="254"/>
      <c r="X13" s="254"/>
      <c r="Y13" s="254"/>
      <c r="Z13" s="254"/>
      <c r="AA13" s="254"/>
      <c r="AB13" s="255"/>
      <c r="AC13" s="256"/>
      <c r="AD13" s="257"/>
    </row>
    <row r="14" spans="1:43" s="238" customFormat="1" ht="27.95" customHeight="1">
      <c r="A14" s="258"/>
      <c r="B14" s="259">
        <v>1</v>
      </c>
      <c r="C14" s="260" t="s">
        <v>31</v>
      </c>
      <c r="D14" s="259" t="s">
        <v>26</v>
      </c>
      <c r="E14" s="259">
        <v>2009</v>
      </c>
      <c r="F14" s="261"/>
      <c r="G14" s="261"/>
      <c r="H14" s="262"/>
      <c r="I14" s="261"/>
      <c r="J14" s="261"/>
      <c r="K14" s="261">
        <v>100</v>
      </c>
      <c r="L14" s="263">
        <v>100</v>
      </c>
      <c r="M14" s="263">
        <v>222</v>
      </c>
      <c r="N14" s="263">
        <v>224</v>
      </c>
      <c r="O14" s="263">
        <f>SUM(M14:N14)</f>
        <v>446</v>
      </c>
      <c r="P14" s="264">
        <v>100</v>
      </c>
      <c r="Q14" s="265"/>
      <c r="R14" s="265"/>
      <c r="S14" s="265"/>
      <c r="T14" s="266">
        <v>100</v>
      </c>
      <c r="U14" s="266"/>
      <c r="V14" s="266"/>
      <c r="W14" s="266"/>
      <c r="X14" s="266"/>
      <c r="Y14" s="266"/>
      <c r="Z14" s="266"/>
      <c r="AA14" s="266"/>
      <c r="AB14" s="267"/>
      <c r="AC14" s="268"/>
      <c r="AD14" s="257"/>
    </row>
    <row r="15" spans="1:43" s="238" customFormat="1" ht="27.95" customHeight="1">
      <c r="A15" s="258"/>
      <c r="B15" s="259"/>
      <c r="C15" s="260" t="s">
        <v>31</v>
      </c>
      <c r="D15" s="259" t="s">
        <v>26</v>
      </c>
      <c r="E15" s="269">
        <v>2010</v>
      </c>
      <c r="F15" s="261"/>
      <c r="G15" s="261"/>
      <c r="H15" s="262"/>
      <c r="I15" s="261"/>
      <c r="J15" s="261"/>
      <c r="K15" s="261">
        <v>100</v>
      </c>
      <c r="L15" s="263">
        <v>100</v>
      </c>
      <c r="M15" s="263">
        <v>201</v>
      </c>
      <c r="N15" s="263">
        <v>211</v>
      </c>
      <c r="O15" s="263">
        <f>SUM(M15:N15)</f>
        <v>412</v>
      </c>
      <c r="P15" s="270">
        <v>100</v>
      </c>
      <c r="Q15" s="271"/>
      <c r="R15" s="271"/>
      <c r="S15" s="271"/>
      <c r="T15" s="272">
        <v>100</v>
      </c>
      <c r="U15" s="266"/>
      <c r="V15" s="266"/>
      <c r="W15" s="266"/>
      <c r="X15" s="266"/>
      <c r="Y15" s="266"/>
      <c r="Z15" s="266"/>
      <c r="AA15" s="266"/>
      <c r="AB15" s="267"/>
      <c r="AC15" s="268"/>
      <c r="AD15" s="257"/>
    </row>
    <row r="16" spans="1:43" s="238" customFormat="1" ht="58.5">
      <c r="A16" s="273"/>
      <c r="B16" s="274"/>
      <c r="C16" s="275" t="s">
        <v>46</v>
      </c>
      <c r="D16" s="274" t="s">
        <v>26</v>
      </c>
      <c r="E16" s="276">
        <v>2012</v>
      </c>
      <c r="F16" s="277"/>
      <c r="G16" s="277"/>
      <c r="H16" s="277"/>
      <c r="I16" s="277">
        <v>25</v>
      </c>
      <c r="J16" s="278"/>
      <c r="K16" s="277"/>
      <c r="L16" s="279">
        <v>25</v>
      </c>
      <c r="M16" s="279">
        <v>44</v>
      </c>
      <c r="N16" s="279">
        <v>57</v>
      </c>
      <c r="O16" s="279">
        <f>SUM(M16:N16)</f>
        <v>101</v>
      </c>
      <c r="P16" s="280">
        <v>25</v>
      </c>
      <c r="Q16" s="281"/>
      <c r="R16" s="281"/>
      <c r="S16" s="281"/>
      <c r="T16" s="282">
        <v>25</v>
      </c>
      <c r="U16" s="283"/>
      <c r="V16" s="283"/>
      <c r="W16" s="283"/>
      <c r="X16" s="283"/>
      <c r="Y16" s="283"/>
      <c r="Z16" s="283"/>
      <c r="AA16" s="283"/>
      <c r="AB16" s="284"/>
      <c r="AC16" s="285"/>
      <c r="AD16" s="257"/>
    </row>
    <row r="17" spans="1:43" s="238" customFormat="1" ht="59.25" thickBot="1">
      <c r="A17" s="286"/>
      <c r="B17" s="287"/>
      <c r="C17" s="288" t="s">
        <v>46</v>
      </c>
      <c r="D17" s="287" t="s">
        <v>26</v>
      </c>
      <c r="E17" s="289">
        <v>2015</v>
      </c>
      <c r="F17" s="290">
        <v>35</v>
      </c>
      <c r="G17" s="290"/>
      <c r="H17" s="290"/>
      <c r="I17" s="290"/>
      <c r="J17" s="291"/>
      <c r="K17" s="290"/>
      <c r="L17" s="292">
        <v>35</v>
      </c>
      <c r="M17" s="292">
        <v>80</v>
      </c>
      <c r="N17" s="292">
        <v>69</v>
      </c>
      <c r="O17" s="292">
        <f>SUM(M17:N17)</f>
        <v>149</v>
      </c>
      <c r="P17" s="293">
        <v>35</v>
      </c>
      <c r="Q17" s="294">
        <f>M17</f>
        <v>80</v>
      </c>
      <c r="R17" s="294">
        <f>N17</f>
        <v>69</v>
      </c>
      <c r="S17" s="294">
        <f>SUM(Q17:R17)</f>
        <v>149</v>
      </c>
      <c r="T17" s="295">
        <v>35</v>
      </c>
      <c r="U17" s="296"/>
      <c r="V17" s="296"/>
      <c r="W17" s="296"/>
      <c r="X17" s="296"/>
      <c r="Y17" s="296"/>
      <c r="Z17" s="296"/>
      <c r="AA17" s="296"/>
      <c r="AB17" s="297"/>
      <c r="AC17" s="298"/>
      <c r="AD17" s="257"/>
    </row>
    <row r="18" spans="1:43" s="310" customFormat="1" ht="27.95" customHeight="1" thickBot="1">
      <c r="A18" s="511" t="s">
        <v>28</v>
      </c>
      <c r="B18" s="512"/>
      <c r="C18" s="513"/>
      <c r="D18" s="299"/>
      <c r="E18" s="300"/>
      <c r="F18" s="301">
        <f t="shared" ref="F18:K18" si="0">SUM(F14:F16)</f>
        <v>0</v>
      </c>
      <c r="G18" s="301">
        <f t="shared" si="0"/>
        <v>0</v>
      </c>
      <c r="H18" s="301">
        <f t="shared" si="0"/>
        <v>0</v>
      </c>
      <c r="I18" s="301">
        <f t="shared" si="0"/>
        <v>25</v>
      </c>
      <c r="J18" s="301">
        <f t="shared" si="0"/>
        <v>0</v>
      </c>
      <c r="K18" s="301">
        <f t="shared" si="0"/>
        <v>200</v>
      </c>
      <c r="L18" s="302">
        <f>SUM(L14:L17)</f>
        <v>260</v>
      </c>
      <c r="M18" s="303">
        <f>SUM(M14:M17)</f>
        <v>547</v>
      </c>
      <c r="N18" s="303">
        <f>SUM(N14:N17)</f>
        <v>561</v>
      </c>
      <c r="O18" s="303">
        <f>SUM(M18:N18)</f>
        <v>1108</v>
      </c>
      <c r="P18" s="304">
        <f>SUM(P14:P17)</f>
        <v>260</v>
      </c>
      <c r="Q18" s="304">
        <f>509+3+Q17</f>
        <v>592</v>
      </c>
      <c r="R18" s="304">
        <f>509+3+R17</f>
        <v>581</v>
      </c>
      <c r="S18" s="304">
        <f>SUM(Q18:R18)</f>
        <v>1173</v>
      </c>
      <c r="T18" s="305">
        <f>SUM(T14:T17)</f>
        <v>260</v>
      </c>
      <c r="U18" s="306"/>
      <c r="V18" s="306"/>
      <c r="W18" s="306">
        <f>SUM(U18:V18)</f>
        <v>0</v>
      </c>
      <c r="X18" s="306"/>
      <c r="Y18" s="307"/>
      <c r="Z18" s="306">
        <f>SUM(X18:Y18)</f>
        <v>0</v>
      </c>
      <c r="AA18" s="306">
        <f>Q18+U18</f>
        <v>592</v>
      </c>
      <c r="AB18" s="306">
        <f>R18+V18</f>
        <v>581</v>
      </c>
      <c r="AC18" s="308">
        <f>SUM(AA18:AB18)</f>
        <v>1173</v>
      </c>
      <c r="AD18" s="309"/>
    </row>
    <row r="19" spans="1:43" s="238" customFormat="1" ht="27.95" customHeight="1">
      <c r="A19" s="246" t="s">
        <v>72</v>
      </c>
      <c r="B19" s="247"/>
      <c r="C19" s="248" t="s">
        <v>38</v>
      </c>
      <c r="D19" s="311"/>
      <c r="E19" s="249"/>
      <c r="F19" s="312"/>
      <c r="G19" s="312"/>
      <c r="H19" s="312"/>
      <c r="I19" s="312"/>
      <c r="J19" s="312"/>
      <c r="K19" s="312"/>
      <c r="L19" s="313"/>
      <c r="M19" s="313"/>
      <c r="N19" s="313"/>
      <c r="O19" s="313"/>
      <c r="P19" s="314"/>
      <c r="Q19" s="314"/>
      <c r="R19" s="314"/>
      <c r="S19" s="314"/>
      <c r="T19" s="253"/>
      <c r="U19" s="254"/>
      <c r="V19" s="254"/>
      <c r="W19" s="254"/>
      <c r="X19" s="254"/>
      <c r="Y19" s="254"/>
      <c r="Z19" s="254"/>
      <c r="AA19" s="254"/>
      <c r="AB19" s="255"/>
      <c r="AC19" s="256"/>
      <c r="AD19" s="257"/>
    </row>
    <row r="20" spans="1:43" s="238" customFormat="1" ht="27.95" customHeight="1">
      <c r="A20" s="315"/>
      <c r="B20" s="316">
        <v>2</v>
      </c>
      <c r="C20" s="317" t="s">
        <v>47</v>
      </c>
      <c r="D20" s="316" t="s">
        <v>26</v>
      </c>
      <c r="E20" s="318">
        <v>2012</v>
      </c>
      <c r="F20" s="319"/>
      <c r="G20" s="319"/>
      <c r="H20" s="319"/>
      <c r="I20" s="319"/>
      <c r="J20" s="319">
        <v>150</v>
      </c>
      <c r="K20" s="319"/>
      <c r="L20" s="320">
        <v>150</v>
      </c>
      <c r="M20" s="320">
        <v>300</v>
      </c>
      <c r="N20" s="320">
        <v>290</v>
      </c>
      <c r="O20" s="320">
        <f>SUM(M20:N20)</f>
        <v>590</v>
      </c>
      <c r="P20" s="321">
        <v>150</v>
      </c>
      <c r="Q20" s="321"/>
      <c r="R20" s="321"/>
      <c r="S20" s="321"/>
      <c r="T20" s="322">
        <v>150</v>
      </c>
      <c r="U20" s="322"/>
      <c r="V20" s="322"/>
      <c r="W20" s="322"/>
      <c r="X20" s="322"/>
      <c r="Y20" s="322"/>
      <c r="Z20" s="322"/>
      <c r="AA20" s="322"/>
      <c r="AB20" s="322"/>
      <c r="AC20" s="323"/>
      <c r="AD20" s="257"/>
    </row>
    <row r="21" spans="1:43" s="238" customFormat="1" ht="27.95" customHeight="1">
      <c r="A21" s="315"/>
      <c r="B21" s="274"/>
      <c r="C21" s="324" t="s">
        <v>47</v>
      </c>
      <c r="D21" s="274" t="s">
        <v>26</v>
      </c>
      <c r="E21" s="259">
        <v>2013</v>
      </c>
      <c r="F21" s="325"/>
      <c r="G21" s="325"/>
      <c r="H21" s="325"/>
      <c r="I21" s="325">
        <v>150</v>
      </c>
      <c r="J21" s="325"/>
      <c r="K21" s="325"/>
      <c r="L21" s="326">
        <v>150</v>
      </c>
      <c r="M21" s="326">
        <v>341</v>
      </c>
      <c r="N21" s="326">
        <v>287</v>
      </c>
      <c r="O21" s="326">
        <f>SUM(M21:N21)</f>
        <v>628</v>
      </c>
      <c r="P21" s="327">
        <v>150</v>
      </c>
      <c r="Q21" s="327"/>
      <c r="R21" s="327"/>
      <c r="S21" s="327"/>
      <c r="T21" s="266">
        <v>150</v>
      </c>
      <c r="U21" s="266"/>
      <c r="V21" s="266"/>
      <c r="W21" s="266"/>
      <c r="X21" s="266"/>
      <c r="Y21" s="266"/>
      <c r="Z21" s="266"/>
      <c r="AA21" s="266"/>
      <c r="AB21" s="267"/>
      <c r="AC21" s="268"/>
      <c r="AD21" s="257"/>
    </row>
    <row r="22" spans="1:43" s="238" customFormat="1" ht="27.95" customHeight="1" thickBot="1">
      <c r="A22" s="328"/>
      <c r="B22" s="329"/>
      <c r="C22" s="324" t="s">
        <v>47</v>
      </c>
      <c r="D22" s="274" t="s">
        <v>26</v>
      </c>
      <c r="E22" s="330">
        <v>2014</v>
      </c>
      <c r="F22" s="331"/>
      <c r="G22" s="331"/>
      <c r="H22" s="332">
        <v>75</v>
      </c>
      <c r="I22" s="331"/>
      <c r="J22" s="331"/>
      <c r="K22" s="331"/>
      <c r="L22" s="333">
        <v>75</v>
      </c>
      <c r="M22" s="333">
        <v>150</v>
      </c>
      <c r="N22" s="333">
        <v>154</v>
      </c>
      <c r="O22" s="334">
        <f>SUM(M22:N22)</f>
        <v>304</v>
      </c>
      <c r="P22" s="335"/>
      <c r="Q22" s="335"/>
      <c r="R22" s="335"/>
      <c r="S22" s="335"/>
      <c r="T22" s="336">
        <v>75</v>
      </c>
      <c r="U22" s="336"/>
      <c r="V22" s="336"/>
      <c r="W22" s="336"/>
      <c r="X22" s="336"/>
      <c r="Y22" s="336"/>
      <c r="Z22" s="336"/>
      <c r="AA22" s="336"/>
      <c r="AB22" s="337"/>
      <c r="AC22" s="338"/>
      <c r="AD22" s="257"/>
    </row>
    <row r="23" spans="1:43" s="240" customFormat="1" ht="27.95" customHeight="1" thickBot="1">
      <c r="A23" s="339"/>
      <c r="B23" s="514" t="s">
        <v>19</v>
      </c>
      <c r="C23" s="515"/>
      <c r="D23" s="515"/>
      <c r="E23" s="516"/>
      <c r="F23" s="301">
        <f t="shared" ref="F23:O23" si="1">SUM(F20:F22)</f>
        <v>0</v>
      </c>
      <c r="G23" s="301">
        <f t="shared" si="1"/>
        <v>0</v>
      </c>
      <c r="H23" s="301">
        <f t="shared" si="1"/>
        <v>75</v>
      </c>
      <c r="I23" s="301">
        <f t="shared" si="1"/>
        <v>150</v>
      </c>
      <c r="J23" s="301">
        <f t="shared" si="1"/>
        <v>150</v>
      </c>
      <c r="K23" s="301">
        <f t="shared" si="1"/>
        <v>0</v>
      </c>
      <c r="L23" s="302">
        <f t="shared" si="1"/>
        <v>375</v>
      </c>
      <c r="M23" s="302">
        <f t="shared" si="1"/>
        <v>791</v>
      </c>
      <c r="N23" s="302">
        <f t="shared" si="1"/>
        <v>731</v>
      </c>
      <c r="O23" s="302">
        <f t="shared" si="1"/>
        <v>1522</v>
      </c>
      <c r="P23" s="304">
        <f>SUM(P20:P21)</f>
        <v>300</v>
      </c>
      <c r="Q23" s="304">
        <v>664</v>
      </c>
      <c r="R23" s="304">
        <v>565</v>
      </c>
      <c r="S23" s="304">
        <f>SUM(Q23:R23)</f>
        <v>1229</v>
      </c>
      <c r="T23" s="305">
        <f>SUM(T20:T22)</f>
        <v>375</v>
      </c>
      <c r="U23" s="306"/>
      <c r="V23" s="306"/>
      <c r="W23" s="306">
        <f>SUM(U23:V23)</f>
        <v>0</v>
      </c>
      <c r="X23" s="340"/>
      <c r="Y23" s="306">
        <v>0</v>
      </c>
      <c r="Z23" s="306">
        <f>SUM(X23:Y23)</f>
        <v>0</v>
      </c>
      <c r="AA23" s="306">
        <f>Q23+U23</f>
        <v>664</v>
      </c>
      <c r="AB23" s="306">
        <f>R23+V23</f>
        <v>565</v>
      </c>
      <c r="AC23" s="308">
        <f>SUM(AA23:AB23)</f>
        <v>1229</v>
      </c>
      <c r="AD23" s="341"/>
    </row>
    <row r="24" spans="1:43" s="310" customFormat="1" ht="27.95" customHeight="1" thickBot="1">
      <c r="A24" s="501" t="s">
        <v>32</v>
      </c>
      <c r="B24" s="517"/>
      <c r="C24" s="518"/>
      <c r="D24" s="342"/>
      <c r="E24" s="342"/>
      <c r="F24" s="343">
        <f t="shared" ref="F24:AC24" si="2">F23</f>
        <v>0</v>
      </c>
      <c r="G24" s="343">
        <f t="shared" si="2"/>
        <v>0</v>
      </c>
      <c r="H24" s="343">
        <f t="shared" si="2"/>
        <v>75</v>
      </c>
      <c r="I24" s="343">
        <f t="shared" si="2"/>
        <v>150</v>
      </c>
      <c r="J24" s="343">
        <f t="shared" si="2"/>
        <v>150</v>
      </c>
      <c r="K24" s="343">
        <f t="shared" si="2"/>
        <v>0</v>
      </c>
      <c r="L24" s="344">
        <f t="shared" si="2"/>
        <v>375</v>
      </c>
      <c r="M24" s="344">
        <f t="shared" si="2"/>
        <v>791</v>
      </c>
      <c r="N24" s="344">
        <f t="shared" si="2"/>
        <v>731</v>
      </c>
      <c r="O24" s="344">
        <f t="shared" si="2"/>
        <v>1522</v>
      </c>
      <c r="P24" s="345">
        <f t="shared" si="2"/>
        <v>300</v>
      </c>
      <c r="Q24" s="345">
        <f t="shared" si="2"/>
        <v>664</v>
      </c>
      <c r="R24" s="345">
        <f t="shared" si="2"/>
        <v>565</v>
      </c>
      <c r="S24" s="345">
        <f t="shared" si="2"/>
        <v>1229</v>
      </c>
      <c r="T24" s="346">
        <f t="shared" si="2"/>
        <v>375</v>
      </c>
      <c r="U24" s="346">
        <f t="shared" si="2"/>
        <v>0</v>
      </c>
      <c r="V24" s="346">
        <f t="shared" si="2"/>
        <v>0</v>
      </c>
      <c r="W24" s="346">
        <f t="shared" si="2"/>
        <v>0</v>
      </c>
      <c r="X24" s="346">
        <f t="shared" si="2"/>
        <v>0</v>
      </c>
      <c r="Y24" s="346">
        <f t="shared" si="2"/>
        <v>0</v>
      </c>
      <c r="Z24" s="346">
        <f t="shared" si="2"/>
        <v>0</v>
      </c>
      <c r="AA24" s="346">
        <f t="shared" si="2"/>
        <v>664</v>
      </c>
      <c r="AB24" s="346">
        <f t="shared" si="2"/>
        <v>565</v>
      </c>
      <c r="AC24" s="346">
        <f t="shared" si="2"/>
        <v>1229</v>
      </c>
      <c r="AD24" s="347"/>
    </row>
    <row r="25" spans="1:43" s="310" customFormat="1" ht="27.95" customHeight="1">
      <c r="A25" s="348" t="s">
        <v>33</v>
      </c>
      <c r="B25" s="349"/>
      <c r="C25" s="350" t="s">
        <v>50</v>
      </c>
      <c r="D25" s="351"/>
      <c r="E25" s="351"/>
      <c r="F25" s="352"/>
      <c r="G25" s="352"/>
      <c r="H25" s="352"/>
      <c r="I25" s="352"/>
      <c r="J25" s="352"/>
      <c r="K25" s="352"/>
      <c r="L25" s="313"/>
      <c r="M25" s="313"/>
      <c r="N25" s="313"/>
      <c r="O25" s="313"/>
      <c r="P25" s="353"/>
      <c r="Q25" s="353"/>
      <c r="R25" s="353"/>
      <c r="S25" s="353"/>
      <c r="T25" s="354"/>
      <c r="U25" s="354"/>
      <c r="V25" s="354"/>
      <c r="W25" s="354"/>
      <c r="X25" s="354"/>
      <c r="Y25" s="355"/>
      <c r="Z25" s="354"/>
      <c r="AA25" s="356"/>
      <c r="AB25" s="356"/>
      <c r="AC25" s="357"/>
      <c r="AD25" s="347"/>
    </row>
    <row r="26" spans="1:43" s="310" customFormat="1" ht="27.95" customHeight="1" thickBot="1">
      <c r="A26" s="358"/>
      <c r="B26" s="359">
        <v>3</v>
      </c>
      <c r="C26" s="360" t="s">
        <v>51</v>
      </c>
      <c r="D26" s="359" t="s">
        <v>26</v>
      </c>
      <c r="E26" s="359">
        <v>2013</v>
      </c>
      <c r="F26" s="361"/>
      <c r="G26" s="361"/>
      <c r="H26" s="361"/>
      <c r="I26" s="361">
        <v>100</v>
      </c>
      <c r="J26" s="361"/>
      <c r="K26" s="361"/>
      <c r="L26" s="362">
        <v>0</v>
      </c>
      <c r="M26" s="362"/>
      <c r="N26" s="362"/>
      <c r="O26" s="362"/>
      <c r="P26" s="363">
        <v>100</v>
      </c>
      <c r="Q26" s="363">
        <v>213</v>
      </c>
      <c r="R26" s="363">
        <v>202</v>
      </c>
      <c r="S26" s="363">
        <f>SUM(Q26:R26)</f>
        <v>415</v>
      </c>
      <c r="T26" s="364">
        <v>100</v>
      </c>
      <c r="U26" s="364"/>
      <c r="V26" s="364"/>
      <c r="W26" s="364">
        <f>SUM(U26:V26)</f>
        <v>0</v>
      </c>
      <c r="X26" s="364"/>
      <c r="Y26" s="365"/>
      <c r="Z26" s="364"/>
      <c r="AA26" s="366">
        <f>Q26+U26</f>
        <v>213</v>
      </c>
      <c r="AB26" s="366">
        <f>R26+V26</f>
        <v>202</v>
      </c>
      <c r="AC26" s="367">
        <f>SUM(AA26:AB26)</f>
        <v>415</v>
      </c>
      <c r="AD26" s="347"/>
    </row>
    <row r="27" spans="1:43" s="310" customFormat="1" ht="27.95" customHeight="1" thickBot="1">
      <c r="A27" s="501" t="s">
        <v>36</v>
      </c>
      <c r="B27" s="502"/>
      <c r="C27" s="503"/>
      <c r="D27" s="368"/>
      <c r="E27" s="368"/>
      <c r="F27" s="369">
        <f t="shared" ref="F27:N27" si="3">SUM(F26)</f>
        <v>0</v>
      </c>
      <c r="G27" s="369">
        <f t="shared" si="3"/>
        <v>0</v>
      </c>
      <c r="H27" s="369">
        <f t="shared" si="3"/>
        <v>0</v>
      </c>
      <c r="I27" s="369">
        <f t="shared" si="3"/>
        <v>100</v>
      </c>
      <c r="J27" s="369">
        <f t="shared" si="3"/>
        <v>0</v>
      </c>
      <c r="K27" s="369">
        <f t="shared" si="3"/>
        <v>0</v>
      </c>
      <c r="L27" s="370">
        <f t="shared" si="3"/>
        <v>0</v>
      </c>
      <c r="M27" s="370">
        <f t="shared" si="3"/>
        <v>0</v>
      </c>
      <c r="N27" s="370">
        <f t="shared" si="3"/>
        <v>0</v>
      </c>
      <c r="O27" s="371">
        <f>SUM(M27:N27)</f>
        <v>0</v>
      </c>
      <c r="P27" s="372">
        <f>P26</f>
        <v>100</v>
      </c>
      <c r="Q27" s="372">
        <f>Q26</f>
        <v>213</v>
      </c>
      <c r="R27" s="372">
        <f>R26</f>
        <v>202</v>
      </c>
      <c r="S27" s="372">
        <f t="shared" ref="S27:AC27" si="4">SUM(S26)</f>
        <v>415</v>
      </c>
      <c r="T27" s="373">
        <f t="shared" si="4"/>
        <v>100</v>
      </c>
      <c r="U27" s="373">
        <f t="shared" si="4"/>
        <v>0</v>
      </c>
      <c r="V27" s="373">
        <f t="shared" si="4"/>
        <v>0</v>
      </c>
      <c r="W27" s="373">
        <f t="shared" si="4"/>
        <v>0</v>
      </c>
      <c r="X27" s="373">
        <f t="shared" si="4"/>
        <v>0</v>
      </c>
      <c r="Y27" s="373">
        <f t="shared" si="4"/>
        <v>0</v>
      </c>
      <c r="Z27" s="373">
        <f t="shared" si="4"/>
        <v>0</v>
      </c>
      <c r="AA27" s="373">
        <f t="shared" si="4"/>
        <v>213</v>
      </c>
      <c r="AB27" s="373">
        <f t="shared" si="4"/>
        <v>202</v>
      </c>
      <c r="AC27" s="374">
        <f t="shared" si="4"/>
        <v>415</v>
      </c>
      <c r="AD27" s="347"/>
    </row>
    <row r="28" spans="1:43" s="378" customFormat="1" ht="27.95" customHeight="1" thickBot="1">
      <c r="A28" s="504" t="s">
        <v>73</v>
      </c>
      <c r="B28" s="505"/>
      <c r="C28" s="506"/>
      <c r="D28" s="375"/>
      <c r="E28" s="375"/>
      <c r="F28" s="376">
        <f t="shared" ref="F28:AC28" si="5">F18+F24+F27</f>
        <v>0</v>
      </c>
      <c r="G28" s="376">
        <f t="shared" si="5"/>
        <v>0</v>
      </c>
      <c r="H28" s="376">
        <f t="shared" si="5"/>
        <v>75</v>
      </c>
      <c r="I28" s="376">
        <f t="shared" si="5"/>
        <v>275</v>
      </c>
      <c r="J28" s="376">
        <f t="shared" si="5"/>
        <v>150</v>
      </c>
      <c r="K28" s="376">
        <f t="shared" si="5"/>
        <v>200</v>
      </c>
      <c r="L28" s="370">
        <f t="shared" si="5"/>
        <v>635</v>
      </c>
      <c r="M28" s="370">
        <f t="shared" si="5"/>
        <v>1338</v>
      </c>
      <c r="N28" s="370">
        <f t="shared" si="5"/>
        <v>1292</v>
      </c>
      <c r="O28" s="370">
        <f t="shared" si="5"/>
        <v>2630</v>
      </c>
      <c r="P28" s="372">
        <f t="shared" si="5"/>
        <v>660</v>
      </c>
      <c r="Q28" s="372">
        <f t="shared" si="5"/>
        <v>1469</v>
      </c>
      <c r="R28" s="372">
        <f t="shared" si="5"/>
        <v>1348</v>
      </c>
      <c r="S28" s="372">
        <f t="shared" si="5"/>
        <v>2817</v>
      </c>
      <c r="T28" s="373">
        <f t="shared" si="5"/>
        <v>735</v>
      </c>
      <c r="U28" s="373">
        <f t="shared" si="5"/>
        <v>0</v>
      </c>
      <c r="V28" s="373">
        <f t="shared" si="5"/>
        <v>0</v>
      </c>
      <c r="W28" s="373">
        <f t="shared" si="5"/>
        <v>0</v>
      </c>
      <c r="X28" s="373">
        <f t="shared" si="5"/>
        <v>0</v>
      </c>
      <c r="Y28" s="373">
        <f t="shared" si="5"/>
        <v>0</v>
      </c>
      <c r="Z28" s="373">
        <f t="shared" si="5"/>
        <v>0</v>
      </c>
      <c r="AA28" s="373">
        <f t="shared" si="5"/>
        <v>1469</v>
      </c>
      <c r="AB28" s="373">
        <f t="shared" si="5"/>
        <v>1348</v>
      </c>
      <c r="AC28" s="373">
        <f t="shared" si="5"/>
        <v>2817</v>
      </c>
      <c r="AD28" s="377"/>
    </row>
    <row r="29" spans="1:43" ht="16.5" customHeight="1">
      <c r="A29" s="379" t="s">
        <v>41</v>
      </c>
      <c r="B29" s="379"/>
      <c r="C29" s="379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</row>
    <row r="30" spans="1:43" ht="15" customHeight="1">
      <c r="A30" s="380" t="s">
        <v>42</v>
      </c>
      <c r="B30" s="380"/>
      <c r="C30" s="380"/>
      <c r="D30" s="381"/>
      <c r="E30" s="382"/>
      <c r="F30" s="382"/>
      <c r="I30" s="228"/>
      <c r="J30" s="228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383"/>
      <c r="AD30" s="383"/>
      <c r="AE30" s="383"/>
      <c r="AF30" s="383"/>
      <c r="AG30" s="383"/>
      <c r="AH30" s="383"/>
      <c r="AI30" s="383"/>
      <c r="AJ30" s="383"/>
      <c r="AK30" s="383"/>
      <c r="AL30" s="228"/>
      <c r="AM30" s="228"/>
      <c r="AN30" s="228"/>
      <c r="AO30" s="228"/>
      <c r="AP30" s="228"/>
      <c r="AQ30" s="228"/>
    </row>
    <row r="31" spans="1:43" ht="15" customHeight="1">
      <c r="A31" s="380" t="s">
        <v>43</v>
      </c>
      <c r="C31" s="228" t="s">
        <v>57</v>
      </c>
      <c r="D31" s="228"/>
      <c r="I31" s="228"/>
      <c r="J31" s="228"/>
      <c r="U31" s="385"/>
      <c r="V31" s="385"/>
      <c r="W31" s="507"/>
      <c r="X31" s="507"/>
      <c r="Y31" s="507"/>
      <c r="Z31" s="507"/>
      <c r="AA31" s="507"/>
      <c r="AB31" s="507"/>
      <c r="AC31" s="507"/>
      <c r="AD31" s="507"/>
      <c r="AE31" s="507"/>
      <c r="AF31" s="507"/>
      <c r="AG31" s="507"/>
      <c r="AI31" s="383"/>
      <c r="AJ31" s="383"/>
      <c r="AK31" s="383"/>
      <c r="AL31" s="228"/>
      <c r="AM31" s="228"/>
      <c r="AN31" s="228"/>
      <c r="AO31" s="228"/>
      <c r="AP31" s="228"/>
      <c r="AQ31" s="228"/>
    </row>
    <row r="32" spans="1:43" ht="15" customHeight="1">
      <c r="A32" s="380"/>
      <c r="C32" s="228"/>
      <c r="D32" s="228"/>
      <c r="I32" s="228"/>
      <c r="J32" s="228"/>
      <c r="U32" s="387"/>
      <c r="V32" s="387"/>
      <c r="W32" s="499"/>
      <c r="X32" s="499"/>
      <c r="Y32" s="499"/>
      <c r="Z32" s="499"/>
      <c r="AA32" s="499"/>
      <c r="AB32" s="499"/>
      <c r="AC32" s="499"/>
      <c r="AD32" s="499"/>
      <c r="AE32" s="499"/>
      <c r="AF32" s="499"/>
      <c r="AG32" s="499"/>
      <c r="AH32" s="388"/>
      <c r="AI32" s="383"/>
      <c r="AJ32" s="383"/>
      <c r="AK32" s="383"/>
      <c r="AL32" s="228"/>
      <c r="AM32" s="228"/>
      <c r="AN32" s="228"/>
      <c r="AO32" s="228"/>
      <c r="AP32" s="228"/>
      <c r="AQ32" s="228"/>
    </row>
    <row r="33" spans="1:43" ht="15" customHeight="1">
      <c r="A33" s="380"/>
      <c r="C33" s="228"/>
      <c r="D33" s="228"/>
      <c r="I33" s="228"/>
      <c r="J33" s="228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8"/>
      <c r="AI33" s="383"/>
      <c r="AJ33" s="383"/>
      <c r="AK33" s="383"/>
      <c r="AL33" s="228"/>
      <c r="AM33" s="228"/>
      <c r="AN33" s="228"/>
      <c r="AO33" s="228"/>
      <c r="AP33" s="228"/>
      <c r="AQ33" s="228"/>
    </row>
    <row r="34" spans="1:43" ht="15" customHeight="1">
      <c r="A34" s="380"/>
      <c r="C34" s="228"/>
      <c r="D34" s="228"/>
      <c r="I34" s="228"/>
      <c r="J34" s="228"/>
      <c r="R34" s="498" t="s">
        <v>68</v>
      </c>
      <c r="S34" s="498"/>
      <c r="T34" s="498"/>
      <c r="U34" s="498"/>
      <c r="V34" s="498"/>
      <c r="W34" s="498"/>
      <c r="X34" s="498"/>
      <c r="Y34" s="498"/>
      <c r="Z34" s="498"/>
      <c r="AA34" s="389"/>
      <c r="AB34" s="389"/>
      <c r="AC34" s="387"/>
      <c r="AD34" s="387"/>
      <c r="AE34" s="387"/>
      <c r="AF34" s="387"/>
      <c r="AG34" s="387"/>
      <c r="AH34" s="388"/>
      <c r="AI34" s="383"/>
      <c r="AJ34" s="383"/>
      <c r="AK34" s="383"/>
      <c r="AL34" s="228"/>
      <c r="AM34" s="228"/>
      <c r="AN34" s="228"/>
      <c r="AO34" s="228"/>
      <c r="AP34" s="228"/>
      <c r="AQ34" s="228"/>
    </row>
    <row r="35" spans="1:43" ht="18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R35" s="498" t="s">
        <v>59</v>
      </c>
      <c r="S35" s="498"/>
      <c r="T35" s="498"/>
      <c r="U35" s="498"/>
      <c r="V35" s="498"/>
      <c r="W35" s="498"/>
      <c r="X35" s="498"/>
      <c r="Y35" s="498"/>
      <c r="Z35" s="498"/>
      <c r="AA35" s="389"/>
      <c r="AB35" s="390"/>
      <c r="AC35" s="391"/>
      <c r="AD35" s="391"/>
      <c r="AE35" s="387"/>
      <c r="AF35" s="387"/>
      <c r="AH35" s="392"/>
      <c r="AI35" s="393"/>
      <c r="AJ35" s="394"/>
      <c r="AK35" s="228"/>
      <c r="AL35" s="228"/>
      <c r="AM35" s="228"/>
      <c r="AN35" s="228"/>
      <c r="AO35" s="228"/>
      <c r="AP35" s="228"/>
      <c r="AQ35" s="228"/>
    </row>
    <row r="36" spans="1:43" ht="18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R36" s="498" t="s">
        <v>63</v>
      </c>
      <c r="S36" s="498"/>
      <c r="T36" s="498"/>
      <c r="U36" s="498"/>
      <c r="V36" s="498"/>
      <c r="W36" s="498"/>
      <c r="X36" s="498"/>
      <c r="Y36" s="498"/>
      <c r="Z36" s="498"/>
      <c r="AA36" s="395"/>
      <c r="AB36" s="390"/>
      <c r="AC36" s="391"/>
      <c r="AD36" s="391"/>
      <c r="AE36" s="387"/>
      <c r="AF36" s="387"/>
      <c r="AH36" s="392"/>
      <c r="AI36" s="393"/>
      <c r="AJ36" s="394"/>
      <c r="AK36" s="228"/>
      <c r="AL36" s="228"/>
      <c r="AM36" s="228"/>
      <c r="AN36" s="228"/>
      <c r="AO36" s="228"/>
      <c r="AP36" s="228"/>
      <c r="AQ36" s="228"/>
    </row>
    <row r="37" spans="1:43" ht="18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R37" s="396"/>
      <c r="S37" s="396"/>
      <c r="T37" s="396"/>
      <c r="U37" s="396"/>
      <c r="V37" s="390"/>
      <c r="W37" s="397"/>
      <c r="X37" s="397"/>
      <c r="Y37" s="397"/>
      <c r="Z37" s="397"/>
      <c r="AA37" s="395"/>
      <c r="AB37" s="390"/>
      <c r="AC37" s="391"/>
      <c r="AD37" s="391"/>
      <c r="AE37" s="387"/>
      <c r="AF37" s="387"/>
      <c r="AH37" s="392"/>
      <c r="AI37" s="393"/>
      <c r="AJ37" s="394"/>
      <c r="AK37" s="228"/>
      <c r="AL37" s="228"/>
      <c r="AM37" s="228"/>
      <c r="AN37" s="228"/>
      <c r="AO37" s="228"/>
      <c r="AP37" s="228"/>
      <c r="AQ37" s="228"/>
    </row>
    <row r="38" spans="1:43" ht="15" customHeight="1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R38" s="398"/>
      <c r="S38" s="398"/>
      <c r="T38" s="398"/>
      <c r="U38" s="218"/>
      <c r="V38" s="225"/>
      <c r="W38" s="490"/>
      <c r="X38" s="490"/>
      <c r="Y38" s="490"/>
      <c r="Z38" s="490"/>
      <c r="AA38" s="490"/>
      <c r="AB38" s="490"/>
      <c r="AC38" s="391"/>
      <c r="AD38" s="391"/>
      <c r="AE38" s="387"/>
      <c r="AF38" s="399"/>
      <c r="AH38" s="392"/>
      <c r="AI38" s="400"/>
      <c r="AK38" s="228"/>
      <c r="AL38" s="228"/>
      <c r="AM38" s="228"/>
      <c r="AN38" s="228"/>
      <c r="AO38" s="228"/>
      <c r="AP38" s="228"/>
      <c r="AQ38" s="228"/>
    </row>
    <row r="39" spans="1:43" ht="17.25" customHeight="1">
      <c r="A39" s="401"/>
      <c r="B39" s="228"/>
      <c r="C39" s="228"/>
      <c r="D39" s="228"/>
      <c r="E39" s="228"/>
      <c r="F39" s="228"/>
      <c r="G39" s="228"/>
      <c r="H39" s="228"/>
      <c r="I39" s="228"/>
      <c r="J39" s="228"/>
      <c r="K39" s="391"/>
      <c r="L39" s="391"/>
      <c r="M39" s="391"/>
      <c r="N39" s="391"/>
      <c r="O39" s="391"/>
      <c r="P39" s="391"/>
      <c r="Q39" s="391"/>
      <c r="R39" s="402"/>
      <c r="S39" s="402"/>
      <c r="T39" s="402"/>
      <c r="U39" s="402"/>
      <c r="V39" s="397"/>
      <c r="W39" s="397"/>
      <c r="X39" s="397"/>
      <c r="Y39" s="397"/>
      <c r="Z39" s="397"/>
      <c r="AA39" s="397"/>
      <c r="AB39" s="397"/>
      <c r="AC39" s="499"/>
      <c r="AD39" s="499"/>
      <c r="AE39" s="499"/>
      <c r="AF39" s="499"/>
      <c r="AG39" s="499"/>
      <c r="AH39" s="403"/>
      <c r="AI39" s="383"/>
      <c r="AJ39" s="383"/>
      <c r="AK39" s="383"/>
      <c r="AL39" s="228"/>
      <c r="AM39" s="228"/>
      <c r="AN39" s="228"/>
      <c r="AO39" s="228"/>
      <c r="AP39" s="228"/>
      <c r="AQ39" s="228"/>
    </row>
    <row r="40" spans="1:43" ht="18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404"/>
      <c r="P40" s="404"/>
      <c r="Q40" s="404"/>
      <c r="R40" s="405"/>
      <c r="S40" s="405"/>
      <c r="T40" s="405"/>
      <c r="U40" s="405"/>
      <c r="V40" s="406"/>
      <c r="W40" s="406"/>
      <c r="X40" s="406"/>
      <c r="Y40" s="406"/>
      <c r="Z40" s="406"/>
      <c r="AA40" s="406"/>
      <c r="AB40" s="406"/>
      <c r="AC40" s="404"/>
      <c r="AD40" s="404"/>
      <c r="AE40" s="404"/>
      <c r="AF40" s="404"/>
      <c r="AG40" s="404"/>
      <c r="AH40" s="404"/>
      <c r="AI40" s="228"/>
      <c r="AJ40" s="228"/>
      <c r="AK40" s="228"/>
      <c r="AL40" s="228"/>
      <c r="AM40" s="228"/>
      <c r="AN40" s="228"/>
      <c r="AO40" s="228"/>
      <c r="AP40" s="228"/>
      <c r="AQ40" s="228"/>
    </row>
    <row r="41" spans="1:43" ht="18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500" t="s">
        <v>60</v>
      </c>
      <c r="S41" s="500"/>
      <c r="T41" s="500"/>
      <c r="U41" s="500"/>
      <c r="V41" s="500"/>
      <c r="W41" s="500"/>
      <c r="X41" s="500"/>
      <c r="Y41" s="500"/>
      <c r="Z41" s="500"/>
      <c r="AA41" s="407"/>
      <c r="AB41" s="407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</row>
    <row r="42" spans="1:43" ht="18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497" t="s">
        <v>61</v>
      </c>
      <c r="S42" s="497"/>
      <c r="T42" s="497"/>
      <c r="U42" s="497"/>
      <c r="V42" s="497"/>
      <c r="W42" s="497"/>
      <c r="X42" s="497"/>
      <c r="Y42" s="497"/>
      <c r="Z42" s="497"/>
      <c r="AA42" s="407"/>
      <c r="AB42" s="407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</row>
    <row r="43" spans="1:43" ht="18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497" t="s">
        <v>62</v>
      </c>
      <c r="S43" s="497"/>
      <c r="T43" s="497"/>
      <c r="U43" s="497"/>
      <c r="V43" s="497"/>
      <c r="W43" s="497"/>
      <c r="X43" s="497"/>
      <c r="Y43" s="497"/>
      <c r="Z43" s="497"/>
      <c r="AA43" s="407"/>
      <c r="AB43" s="407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</row>
    <row r="44" spans="1:43" ht="15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</row>
    <row r="45" spans="1:43" ht="15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</row>
    <row r="46" spans="1:43" ht="15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</row>
    <row r="47" spans="1:43" ht="15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</row>
    <row r="48" spans="1:43" ht="15">
      <c r="AK48" s="228"/>
      <c r="AL48" s="228"/>
      <c r="AM48" s="228"/>
      <c r="AN48" s="228"/>
      <c r="AO48" s="228"/>
      <c r="AP48" s="228"/>
      <c r="AQ48" s="228"/>
    </row>
  </sheetData>
  <mergeCells count="50">
    <mergeCell ref="R42:Z42"/>
    <mergeCell ref="R43:Z43"/>
    <mergeCell ref="R34:Z34"/>
    <mergeCell ref="R35:Z35"/>
    <mergeCell ref="R36:Z36"/>
    <mergeCell ref="W38:AB38"/>
    <mergeCell ref="AC39:AG39"/>
    <mergeCell ref="R41:Z41"/>
    <mergeCell ref="A27:C27"/>
    <mergeCell ref="A28:C28"/>
    <mergeCell ref="W31:AB31"/>
    <mergeCell ref="AC31:AG31"/>
    <mergeCell ref="W32:AB32"/>
    <mergeCell ref="AC32:AG32"/>
    <mergeCell ref="X11:Z11"/>
    <mergeCell ref="AA11:AB11"/>
    <mergeCell ref="AC11:AC12"/>
    <mergeCell ref="A18:C18"/>
    <mergeCell ref="B23:E23"/>
    <mergeCell ref="A24:C24"/>
    <mergeCell ref="Q9:S11"/>
    <mergeCell ref="T9:T12"/>
    <mergeCell ref="U9:AC10"/>
    <mergeCell ref="F11:F12"/>
    <mergeCell ref="G11:G12"/>
    <mergeCell ref="H11:H12"/>
    <mergeCell ref="I11:I12"/>
    <mergeCell ref="J11:J12"/>
    <mergeCell ref="K11:K12"/>
    <mergeCell ref="U11:W11"/>
    <mergeCell ref="T8:AC8"/>
    <mergeCell ref="F9:F10"/>
    <mergeCell ref="G9:G10"/>
    <mergeCell ref="H9:H10"/>
    <mergeCell ref="I9:I10"/>
    <mergeCell ref="J9:J10"/>
    <mergeCell ref="K9:K10"/>
    <mergeCell ref="L9:L12"/>
    <mergeCell ref="M9:O11"/>
    <mergeCell ref="P9:P12"/>
    <mergeCell ref="A1:AC1"/>
    <mergeCell ref="A2:AC2"/>
    <mergeCell ref="A3:AC3"/>
    <mergeCell ref="A8:A12"/>
    <mergeCell ref="B8:C12"/>
    <mergeCell ref="D8:D12"/>
    <mergeCell ref="E8:E12"/>
    <mergeCell ref="F8:K8"/>
    <mergeCell ref="L8:O8"/>
    <mergeCell ref="P8:S8"/>
  </mergeCells>
  <printOptions horizontalCentered="1"/>
  <pageMargins left="0.25" right="0.25" top="0.75" bottom="0.75" header="0.3" footer="0.3"/>
  <pageSetup paperSize="9" scale="55" fitToWidth="0" fitToHeight="0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Q48"/>
  <sheetViews>
    <sheetView view="pageBreakPreview" topLeftCell="A8" zoomScale="60" zoomScaleNormal="70" workbookViewId="0">
      <pane ySplit="1545" topLeftCell="A14" activePane="bottomLeft"/>
      <selection activeCell="U9" sqref="U9:AC10"/>
      <selection pane="bottomLeft" activeCell="Q41" sqref="Q41"/>
    </sheetView>
  </sheetViews>
  <sheetFormatPr defaultRowHeight="12.75"/>
  <cols>
    <col min="1" max="1" width="5.7109375" style="229" customWidth="1"/>
    <col min="2" max="2" width="4.5703125" style="229" customWidth="1"/>
    <col min="3" max="3" width="30" style="229" customWidth="1"/>
    <col min="4" max="4" width="10.42578125" style="229" customWidth="1"/>
    <col min="5" max="5" width="15.5703125" style="229" customWidth="1"/>
    <col min="6" max="11" width="7.7109375" style="229" customWidth="1"/>
    <col min="12" max="12" width="10.42578125" style="229" customWidth="1"/>
    <col min="13" max="14" width="8.7109375" style="229" customWidth="1"/>
    <col min="15" max="15" width="11.5703125" style="229" customWidth="1"/>
    <col min="16" max="20" width="8.7109375" style="229" customWidth="1"/>
    <col min="21" max="26" width="5.7109375" style="229" customWidth="1"/>
    <col min="27" max="27" width="9.140625" style="229" customWidth="1"/>
    <col min="28" max="28" width="8.5703125" style="229" customWidth="1"/>
    <col min="29" max="29" width="10.140625" style="229" customWidth="1"/>
    <col min="30" max="30" width="11.28515625" style="229" customWidth="1"/>
    <col min="31" max="36" width="8.5703125" style="229" customWidth="1"/>
    <col min="37" max="37" width="0.28515625" style="229" customWidth="1"/>
    <col min="38" max="16384" width="9.140625" style="229"/>
  </cols>
  <sheetData>
    <row r="1" spans="1:43" ht="20.100000000000001" hidden="1" customHeight="1">
      <c r="A1" s="556" t="s">
        <v>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226"/>
      <c r="AE1" s="227"/>
      <c r="AF1" s="227"/>
      <c r="AG1" s="227"/>
      <c r="AH1" s="227"/>
      <c r="AI1" s="227"/>
      <c r="AJ1" s="227"/>
      <c r="AK1" s="228"/>
      <c r="AL1" s="228"/>
      <c r="AM1" s="228"/>
      <c r="AN1" s="228"/>
      <c r="AO1" s="228"/>
      <c r="AP1" s="228"/>
      <c r="AQ1" s="228"/>
    </row>
    <row r="2" spans="1:43" s="233" customFormat="1" ht="20.25">
      <c r="A2" s="557" t="str">
        <f>'UPT. BINA 2014'!A2:AC2</f>
        <v>DATA PERKEMBANGAN MASYARAKAT BINAAN DI KAWASAN TRANSMIGRASI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230"/>
      <c r="AE2" s="231"/>
      <c r="AF2" s="231"/>
      <c r="AG2" s="231"/>
      <c r="AH2" s="231"/>
      <c r="AI2" s="231"/>
      <c r="AJ2" s="231"/>
      <c r="AK2" s="232"/>
      <c r="AL2" s="232"/>
      <c r="AM2" s="232"/>
      <c r="AN2" s="232"/>
      <c r="AO2" s="232"/>
      <c r="AP2" s="232"/>
      <c r="AQ2" s="232"/>
    </row>
    <row r="3" spans="1:43" s="233" customFormat="1" ht="20.25">
      <c r="A3" s="557" t="s">
        <v>76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230"/>
      <c r="AE3" s="231"/>
      <c r="AF3" s="231"/>
      <c r="AG3" s="231"/>
      <c r="AH3" s="231"/>
      <c r="AI3" s="231"/>
      <c r="AJ3" s="231"/>
      <c r="AK3" s="232"/>
      <c r="AL3" s="232"/>
      <c r="AM3" s="232"/>
      <c r="AN3" s="232"/>
      <c r="AO3" s="232"/>
      <c r="AP3" s="232"/>
      <c r="AQ3" s="232"/>
    </row>
    <row r="4" spans="1:43" s="233" customFormat="1" ht="15.95" customHeight="1">
      <c r="A4" s="234"/>
      <c r="B4" s="234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</row>
    <row r="5" spans="1:43" s="233" customFormat="1" ht="15.95" customHeight="1">
      <c r="A5" s="235" t="s">
        <v>2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2"/>
      <c r="AL5" s="232"/>
      <c r="AM5" s="232"/>
      <c r="AN5" s="232"/>
      <c r="AO5" s="232"/>
      <c r="AP5" s="232"/>
      <c r="AQ5" s="232"/>
    </row>
    <row r="6" spans="1:43" ht="0.75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28"/>
      <c r="AL6" s="228"/>
      <c r="AM6" s="228"/>
      <c r="AN6" s="228"/>
      <c r="AO6" s="228"/>
      <c r="AP6" s="228"/>
      <c r="AQ6" s="228"/>
    </row>
    <row r="7" spans="1:43" s="238" customFormat="1" ht="13.5" thickBot="1"/>
    <row r="8" spans="1:43" s="240" customFormat="1" ht="27.95" customHeight="1">
      <c r="A8" s="558" t="s">
        <v>3</v>
      </c>
      <c r="B8" s="561" t="s">
        <v>4</v>
      </c>
      <c r="C8" s="562"/>
      <c r="D8" s="567" t="s">
        <v>5</v>
      </c>
      <c r="E8" s="567" t="s">
        <v>66</v>
      </c>
      <c r="F8" s="572" t="s">
        <v>7</v>
      </c>
      <c r="G8" s="572"/>
      <c r="H8" s="572"/>
      <c r="I8" s="572"/>
      <c r="J8" s="572"/>
      <c r="K8" s="572"/>
      <c r="L8" s="573" t="s">
        <v>54</v>
      </c>
      <c r="M8" s="574"/>
      <c r="N8" s="574"/>
      <c r="O8" s="574"/>
      <c r="P8" s="575" t="s">
        <v>70</v>
      </c>
      <c r="Q8" s="576"/>
      <c r="R8" s="576"/>
      <c r="S8" s="577"/>
      <c r="T8" s="537" t="s">
        <v>8</v>
      </c>
      <c r="U8" s="538"/>
      <c r="V8" s="538"/>
      <c r="W8" s="538"/>
      <c r="X8" s="538"/>
      <c r="Y8" s="538"/>
      <c r="Z8" s="538"/>
      <c r="AA8" s="538"/>
      <c r="AB8" s="538"/>
      <c r="AC8" s="539"/>
      <c r="AD8" s="239"/>
    </row>
    <row r="9" spans="1:43" s="240" customFormat="1" ht="17.25" customHeight="1">
      <c r="A9" s="559"/>
      <c r="B9" s="563"/>
      <c r="C9" s="564"/>
      <c r="D9" s="568"/>
      <c r="E9" s="570"/>
      <c r="F9" s="540" t="s">
        <v>10</v>
      </c>
      <c r="G9" s="540" t="s">
        <v>11</v>
      </c>
      <c r="H9" s="540" t="s">
        <v>12</v>
      </c>
      <c r="I9" s="540" t="s">
        <v>13</v>
      </c>
      <c r="J9" s="540" t="s">
        <v>14</v>
      </c>
      <c r="K9" s="540" t="s">
        <v>15</v>
      </c>
      <c r="L9" s="541" t="s">
        <v>16</v>
      </c>
      <c r="M9" s="544" t="s">
        <v>17</v>
      </c>
      <c r="N9" s="545"/>
      <c r="O9" s="546"/>
      <c r="P9" s="553" t="s">
        <v>16</v>
      </c>
      <c r="Q9" s="519" t="s">
        <v>17</v>
      </c>
      <c r="R9" s="520"/>
      <c r="S9" s="521"/>
      <c r="T9" s="508" t="s">
        <v>16</v>
      </c>
      <c r="U9" s="529" t="s">
        <v>17</v>
      </c>
      <c r="V9" s="530"/>
      <c r="W9" s="530"/>
      <c r="X9" s="530"/>
      <c r="Y9" s="530"/>
      <c r="Z9" s="530"/>
      <c r="AA9" s="530"/>
      <c r="AB9" s="530"/>
      <c r="AC9" s="531"/>
      <c r="AD9" s="241"/>
    </row>
    <row r="10" spans="1:43" s="240" customFormat="1" ht="17.25" customHeight="1">
      <c r="A10" s="559"/>
      <c r="B10" s="563"/>
      <c r="C10" s="564"/>
      <c r="D10" s="568"/>
      <c r="E10" s="570"/>
      <c r="F10" s="535"/>
      <c r="G10" s="535"/>
      <c r="H10" s="535"/>
      <c r="I10" s="535"/>
      <c r="J10" s="535"/>
      <c r="K10" s="535"/>
      <c r="L10" s="542"/>
      <c r="M10" s="547"/>
      <c r="N10" s="548"/>
      <c r="O10" s="549"/>
      <c r="P10" s="554"/>
      <c r="Q10" s="522"/>
      <c r="R10" s="523"/>
      <c r="S10" s="524"/>
      <c r="T10" s="508"/>
      <c r="U10" s="532"/>
      <c r="V10" s="533"/>
      <c r="W10" s="533"/>
      <c r="X10" s="533"/>
      <c r="Y10" s="533"/>
      <c r="Z10" s="533"/>
      <c r="AA10" s="533"/>
      <c r="AB10" s="533"/>
      <c r="AC10" s="534"/>
      <c r="AD10" s="241"/>
    </row>
    <row r="11" spans="1:43" s="240" customFormat="1" ht="13.5" customHeight="1">
      <c r="A11" s="559"/>
      <c r="B11" s="563"/>
      <c r="C11" s="564"/>
      <c r="D11" s="568"/>
      <c r="E11" s="570"/>
      <c r="F11" s="535" t="s">
        <v>18</v>
      </c>
      <c r="G11" s="535" t="s">
        <v>18</v>
      </c>
      <c r="H11" s="535" t="s">
        <v>18</v>
      </c>
      <c r="I11" s="535" t="s">
        <v>18</v>
      </c>
      <c r="J11" s="535" t="s">
        <v>18</v>
      </c>
      <c r="K11" s="535" t="s">
        <v>18</v>
      </c>
      <c r="L11" s="542"/>
      <c r="M11" s="550"/>
      <c r="N11" s="551"/>
      <c r="O11" s="552"/>
      <c r="P11" s="554"/>
      <c r="Q11" s="525"/>
      <c r="R11" s="526"/>
      <c r="S11" s="527"/>
      <c r="T11" s="508"/>
      <c r="U11" s="508" t="s">
        <v>44</v>
      </c>
      <c r="V11" s="508"/>
      <c r="W11" s="508"/>
      <c r="X11" s="508" t="s">
        <v>45</v>
      </c>
      <c r="Y11" s="508"/>
      <c r="Z11" s="508"/>
      <c r="AA11" s="508" t="s">
        <v>19</v>
      </c>
      <c r="AB11" s="508"/>
      <c r="AC11" s="509" t="s">
        <v>20</v>
      </c>
      <c r="AD11" s="241"/>
    </row>
    <row r="12" spans="1:43" s="240" customFormat="1" ht="39.75" thickBot="1">
      <c r="A12" s="560"/>
      <c r="B12" s="565"/>
      <c r="C12" s="566"/>
      <c r="D12" s="569"/>
      <c r="E12" s="571"/>
      <c r="F12" s="536"/>
      <c r="G12" s="536"/>
      <c r="H12" s="536"/>
      <c r="I12" s="536"/>
      <c r="J12" s="536"/>
      <c r="K12" s="536"/>
      <c r="L12" s="543"/>
      <c r="M12" s="242" t="s">
        <v>21</v>
      </c>
      <c r="N12" s="243" t="s">
        <v>22</v>
      </c>
      <c r="O12" s="242" t="s">
        <v>48</v>
      </c>
      <c r="P12" s="555"/>
      <c r="Q12" s="244" t="s">
        <v>21</v>
      </c>
      <c r="R12" s="244" t="s">
        <v>22</v>
      </c>
      <c r="S12" s="244" t="s">
        <v>48</v>
      </c>
      <c r="T12" s="528"/>
      <c r="U12" s="245" t="s">
        <v>21</v>
      </c>
      <c r="V12" s="245" t="s">
        <v>22</v>
      </c>
      <c r="W12" s="245" t="s">
        <v>48</v>
      </c>
      <c r="X12" s="245" t="s">
        <v>21</v>
      </c>
      <c r="Y12" s="245" t="s">
        <v>22</v>
      </c>
      <c r="Z12" s="245" t="s">
        <v>48</v>
      </c>
      <c r="AA12" s="245" t="s">
        <v>21</v>
      </c>
      <c r="AB12" s="245" t="s">
        <v>22</v>
      </c>
      <c r="AC12" s="510"/>
      <c r="AD12" s="241"/>
    </row>
    <row r="13" spans="1:43" s="238" customFormat="1" ht="27.95" customHeight="1" thickTop="1">
      <c r="A13" s="246" t="s">
        <v>71</v>
      </c>
      <c r="B13" s="247"/>
      <c r="C13" s="248" t="s">
        <v>30</v>
      </c>
      <c r="D13" s="249"/>
      <c r="E13" s="249"/>
      <c r="F13" s="250"/>
      <c r="G13" s="250"/>
      <c r="H13" s="250"/>
      <c r="I13" s="250"/>
      <c r="J13" s="250"/>
      <c r="K13" s="250"/>
      <c r="L13" s="251"/>
      <c r="M13" s="251"/>
      <c r="N13" s="251"/>
      <c r="O13" s="251"/>
      <c r="P13" s="252"/>
      <c r="Q13" s="252"/>
      <c r="R13" s="252"/>
      <c r="S13" s="252"/>
      <c r="T13" s="253"/>
      <c r="U13" s="254"/>
      <c r="V13" s="254"/>
      <c r="W13" s="254"/>
      <c r="X13" s="254"/>
      <c r="Y13" s="254"/>
      <c r="Z13" s="254"/>
      <c r="AA13" s="254"/>
      <c r="AB13" s="255"/>
      <c r="AC13" s="256"/>
      <c r="AD13" s="257"/>
    </row>
    <row r="14" spans="1:43" s="238" customFormat="1" ht="27.95" customHeight="1">
      <c r="A14" s="258"/>
      <c r="B14" s="259">
        <v>1</v>
      </c>
      <c r="C14" s="260" t="s">
        <v>31</v>
      </c>
      <c r="D14" s="259" t="s">
        <v>26</v>
      </c>
      <c r="E14" s="259">
        <v>2009</v>
      </c>
      <c r="F14" s="261"/>
      <c r="G14" s="261"/>
      <c r="H14" s="262"/>
      <c r="I14" s="261"/>
      <c r="J14" s="261"/>
      <c r="K14" s="261">
        <v>100</v>
      </c>
      <c r="L14" s="263">
        <v>100</v>
      </c>
      <c r="M14" s="263">
        <v>222</v>
      </c>
      <c r="N14" s="263">
        <v>224</v>
      </c>
      <c r="O14" s="263">
        <f>SUM(M14:N14)</f>
        <v>446</v>
      </c>
      <c r="P14" s="264">
        <v>100</v>
      </c>
      <c r="Q14" s="265"/>
      <c r="R14" s="265"/>
      <c r="S14" s="265"/>
      <c r="T14" s="266">
        <v>100</v>
      </c>
      <c r="U14" s="266"/>
      <c r="V14" s="266"/>
      <c r="W14" s="266"/>
      <c r="X14" s="266"/>
      <c r="Y14" s="266"/>
      <c r="Z14" s="266"/>
      <c r="AA14" s="266"/>
      <c r="AB14" s="267"/>
      <c r="AC14" s="268"/>
      <c r="AD14" s="257"/>
    </row>
    <row r="15" spans="1:43" s="238" customFormat="1" ht="27.95" customHeight="1">
      <c r="A15" s="258"/>
      <c r="B15" s="259"/>
      <c r="C15" s="260" t="s">
        <v>31</v>
      </c>
      <c r="D15" s="259" t="s">
        <v>26</v>
      </c>
      <c r="E15" s="269">
        <v>2010</v>
      </c>
      <c r="F15" s="261"/>
      <c r="G15" s="261"/>
      <c r="H15" s="262"/>
      <c r="I15" s="261"/>
      <c r="J15" s="261"/>
      <c r="K15" s="261">
        <v>100</v>
      </c>
      <c r="L15" s="263">
        <v>100</v>
      </c>
      <c r="M15" s="263">
        <v>201</v>
      </c>
      <c r="N15" s="263">
        <v>211</v>
      </c>
      <c r="O15" s="263">
        <f>SUM(M15:N15)</f>
        <v>412</v>
      </c>
      <c r="P15" s="270">
        <v>100</v>
      </c>
      <c r="Q15" s="271"/>
      <c r="R15" s="271"/>
      <c r="S15" s="271"/>
      <c r="T15" s="272">
        <v>100</v>
      </c>
      <c r="U15" s="266"/>
      <c r="V15" s="266"/>
      <c r="W15" s="266"/>
      <c r="X15" s="266"/>
      <c r="Y15" s="266"/>
      <c r="Z15" s="266"/>
      <c r="AA15" s="266"/>
      <c r="AB15" s="267"/>
      <c r="AC15" s="268"/>
      <c r="AD15" s="257"/>
    </row>
    <row r="16" spans="1:43" s="238" customFormat="1" ht="58.5">
      <c r="A16" s="273"/>
      <c r="B16" s="274"/>
      <c r="C16" s="275" t="s">
        <v>46</v>
      </c>
      <c r="D16" s="274" t="s">
        <v>26</v>
      </c>
      <c r="E16" s="276">
        <v>2012</v>
      </c>
      <c r="F16" s="277"/>
      <c r="G16" s="277"/>
      <c r="H16" s="277"/>
      <c r="I16" s="277"/>
      <c r="J16" s="278">
        <v>25</v>
      </c>
      <c r="K16" s="277"/>
      <c r="L16" s="279">
        <v>25</v>
      </c>
      <c r="M16" s="279">
        <v>44</v>
      </c>
      <c r="N16" s="279">
        <v>57</v>
      </c>
      <c r="O16" s="279">
        <f>SUM(M16:N16)</f>
        <v>101</v>
      </c>
      <c r="P16" s="280">
        <v>25</v>
      </c>
      <c r="Q16" s="281"/>
      <c r="R16" s="281"/>
      <c r="S16" s="281"/>
      <c r="T16" s="282">
        <v>25</v>
      </c>
      <c r="U16" s="283"/>
      <c r="V16" s="283"/>
      <c r="W16" s="283"/>
      <c r="X16" s="283"/>
      <c r="Y16" s="283"/>
      <c r="Z16" s="283"/>
      <c r="AA16" s="283"/>
      <c r="AB16" s="284"/>
      <c r="AC16" s="285"/>
      <c r="AD16" s="257"/>
    </row>
    <row r="17" spans="1:43" s="238" customFormat="1" ht="59.25" thickBot="1">
      <c r="A17" s="286"/>
      <c r="B17" s="287"/>
      <c r="C17" s="288" t="s">
        <v>46</v>
      </c>
      <c r="D17" s="287" t="s">
        <v>26</v>
      </c>
      <c r="E17" s="289">
        <v>2015</v>
      </c>
      <c r="F17" s="290"/>
      <c r="G17" s="290"/>
      <c r="H17" s="290">
        <v>35</v>
      </c>
      <c r="I17" s="290"/>
      <c r="J17" s="291"/>
      <c r="K17" s="290"/>
      <c r="L17" s="292">
        <v>35</v>
      </c>
      <c r="M17" s="292">
        <v>80</v>
      </c>
      <c r="N17" s="292">
        <v>69</v>
      </c>
      <c r="O17" s="292">
        <f>SUM(M17:N17)</f>
        <v>149</v>
      </c>
      <c r="P17" s="293">
        <v>35</v>
      </c>
      <c r="Q17" s="294">
        <f>M17</f>
        <v>80</v>
      </c>
      <c r="R17" s="294">
        <f>N17</f>
        <v>69</v>
      </c>
      <c r="S17" s="294">
        <f>SUM(Q17:R17)</f>
        <v>149</v>
      </c>
      <c r="T17" s="295">
        <v>35</v>
      </c>
      <c r="U17" s="296"/>
      <c r="V17" s="296"/>
      <c r="W17" s="296"/>
      <c r="X17" s="296"/>
      <c r="Y17" s="296"/>
      <c r="Z17" s="296"/>
      <c r="AA17" s="296"/>
      <c r="AB17" s="297"/>
      <c r="AC17" s="298"/>
      <c r="AD17" s="257"/>
    </row>
    <row r="18" spans="1:43" s="310" customFormat="1" ht="27.95" customHeight="1" thickBot="1">
      <c r="A18" s="511" t="s">
        <v>28</v>
      </c>
      <c r="B18" s="512"/>
      <c r="C18" s="513"/>
      <c r="D18" s="299"/>
      <c r="E18" s="300"/>
      <c r="F18" s="301">
        <f t="shared" ref="F18:K18" si="0">SUM(F14:F16)</f>
        <v>0</v>
      </c>
      <c r="G18" s="301">
        <f t="shared" si="0"/>
        <v>0</v>
      </c>
      <c r="H18" s="301">
        <f>SUM(H14:H17)</f>
        <v>35</v>
      </c>
      <c r="I18" s="301">
        <f t="shared" si="0"/>
        <v>0</v>
      </c>
      <c r="J18" s="301">
        <f t="shared" si="0"/>
        <v>25</v>
      </c>
      <c r="K18" s="301">
        <f t="shared" si="0"/>
        <v>200</v>
      </c>
      <c r="L18" s="302">
        <f>SUM(L14:L17)</f>
        <v>260</v>
      </c>
      <c r="M18" s="303">
        <f>SUM(M14:M17)</f>
        <v>547</v>
      </c>
      <c r="N18" s="303">
        <f>SUM(N14:N17)</f>
        <v>561</v>
      </c>
      <c r="O18" s="303">
        <f>SUM(M18:N18)</f>
        <v>1108</v>
      </c>
      <c r="P18" s="304">
        <f>SUM(P14:P17)</f>
        <v>260</v>
      </c>
      <c r="Q18" s="304">
        <f>509+3+Q17</f>
        <v>592</v>
      </c>
      <c r="R18" s="304">
        <f>509+3+R17</f>
        <v>581</v>
      </c>
      <c r="S18" s="304">
        <f>SUM(Q18:R18)</f>
        <v>1173</v>
      </c>
      <c r="T18" s="305">
        <f>SUM(T14:T17)</f>
        <v>260</v>
      </c>
      <c r="U18" s="306"/>
      <c r="V18" s="306"/>
      <c r="W18" s="306">
        <f>SUM(U18:V18)</f>
        <v>0</v>
      </c>
      <c r="X18" s="306"/>
      <c r="Y18" s="307"/>
      <c r="Z18" s="306">
        <f>SUM(X18:Y18)</f>
        <v>0</v>
      </c>
      <c r="AA18" s="306">
        <f>Q18+U18</f>
        <v>592</v>
      </c>
      <c r="AB18" s="306">
        <f>R18+V18</f>
        <v>581</v>
      </c>
      <c r="AC18" s="308">
        <f>SUM(AA18:AB18)</f>
        <v>1173</v>
      </c>
      <c r="AD18" s="309"/>
    </row>
    <row r="19" spans="1:43" s="238" customFormat="1" ht="27.95" customHeight="1">
      <c r="A19" s="246" t="s">
        <v>72</v>
      </c>
      <c r="B19" s="247"/>
      <c r="C19" s="248" t="s">
        <v>38</v>
      </c>
      <c r="D19" s="311"/>
      <c r="E19" s="249"/>
      <c r="F19" s="312"/>
      <c r="G19" s="312"/>
      <c r="H19" s="312"/>
      <c r="I19" s="312"/>
      <c r="J19" s="312"/>
      <c r="K19" s="312"/>
      <c r="L19" s="313"/>
      <c r="M19" s="313"/>
      <c r="N19" s="313"/>
      <c r="O19" s="313"/>
      <c r="P19" s="314"/>
      <c r="Q19" s="314"/>
      <c r="R19" s="314"/>
      <c r="S19" s="314"/>
      <c r="T19" s="253"/>
      <c r="U19" s="254"/>
      <c r="V19" s="254"/>
      <c r="W19" s="254"/>
      <c r="X19" s="254"/>
      <c r="Y19" s="254"/>
      <c r="Z19" s="254"/>
      <c r="AA19" s="254"/>
      <c r="AB19" s="255"/>
      <c r="AC19" s="256"/>
      <c r="AD19" s="257"/>
    </row>
    <row r="20" spans="1:43" s="238" customFormat="1" ht="27.95" customHeight="1">
      <c r="A20" s="315"/>
      <c r="B20" s="316">
        <v>2</v>
      </c>
      <c r="C20" s="317" t="s">
        <v>47</v>
      </c>
      <c r="D20" s="316" t="s">
        <v>26</v>
      </c>
      <c r="E20" s="318">
        <v>2012</v>
      </c>
      <c r="F20" s="319"/>
      <c r="G20" s="319"/>
      <c r="H20" s="319"/>
      <c r="I20" s="319"/>
      <c r="J20" s="319"/>
      <c r="K20" s="319">
        <v>150</v>
      </c>
      <c r="L20" s="320">
        <v>150</v>
      </c>
      <c r="M20" s="320">
        <v>300</v>
      </c>
      <c r="N20" s="320">
        <v>290</v>
      </c>
      <c r="O20" s="320">
        <f>SUM(M20:N20)</f>
        <v>590</v>
      </c>
      <c r="P20" s="321">
        <v>150</v>
      </c>
      <c r="Q20" s="321"/>
      <c r="R20" s="321"/>
      <c r="S20" s="321"/>
      <c r="T20" s="322">
        <v>150</v>
      </c>
      <c r="U20" s="322"/>
      <c r="V20" s="322"/>
      <c r="W20" s="322"/>
      <c r="X20" s="322"/>
      <c r="Y20" s="322"/>
      <c r="Z20" s="322"/>
      <c r="AA20" s="322"/>
      <c r="AB20" s="322"/>
      <c r="AC20" s="323"/>
      <c r="AD20" s="257"/>
    </row>
    <row r="21" spans="1:43" s="238" customFormat="1" ht="27.95" customHeight="1">
      <c r="A21" s="315"/>
      <c r="B21" s="274"/>
      <c r="C21" s="324" t="s">
        <v>47</v>
      </c>
      <c r="D21" s="274" t="s">
        <v>26</v>
      </c>
      <c r="E21" s="259">
        <v>2013</v>
      </c>
      <c r="F21" s="325"/>
      <c r="G21" s="325"/>
      <c r="H21" s="325"/>
      <c r="I21" s="325"/>
      <c r="J21" s="325">
        <v>150</v>
      </c>
      <c r="K21" s="325"/>
      <c r="L21" s="326">
        <v>150</v>
      </c>
      <c r="M21" s="326">
        <v>341</v>
      </c>
      <c r="N21" s="326">
        <v>287</v>
      </c>
      <c r="O21" s="326">
        <f>SUM(M21:N21)</f>
        <v>628</v>
      </c>
      <c r="P21" s="327">
        <v>150</v>
      </c>
      <c r="Q21" s="327"/>
      <c r="R21" s="327"/>
      <c r="S21" s="327"/>
      <c r="T21" s="266">
        <v>150</v>
      </c>
      <c r="U21" s="266"/>
      <c r="V21" s="266"/>
      <c r="W21" s="266"/>
      <c r="X21" s="266"/>
      <c r="Y21" s="266"/>
      <c r="Z21" s="266"/>
      <c r="AA21" s="266"/>
      <c r="AB21" s="267"/>
      <c r="AC21" s="268"/>
      <c r="AD21" s="257"/>
    </row>
    <row r="22" spans="1:43" s="238" customFormat="1" ht="27.95" customHeight="1" thickBot="1">
      <c r="A22" s="328"/>
      <c r="B22" s="329"/>
      <c r="C22" s="324" t="s">
        <v>47</v>
      </c>
      <c r="D22" s="274" t="s">
        <v>26</v>
      </c>
      <c r="E22" s="330">
        <v>2014</v>
      </c>
      <c r="F22" s="331"/>
      <c r="G22" s="331"/>
      <c r="H22" s="332"/>
      <c r="I22" s="331">
        <v>75</v>
      </c>
      <c r="J22" s="331"/>
      <c r="K22" s="331"/>
      <c r="L22" s="333">
        <v>75</v>
      </c>
      <c r="M22" s="333">
        <v>150</v>
      </c>
      <c r="N22" s="333">
        <v>154</v>
      </c>
      <c r="O22" s="334">
        <f>SUM(M22:N22)</f>
        <v>304</v>
      </c>
      <c r="P22" s="335"/>
      <c r="Q22" s="335"/>
      <c r="R22" s="335"/>
      <c r="S22" s="335"/>
      <c r="T22" s="336">
        <v>75</v>
      </c>
      <c r="U22" s="336"/>
      <c r="V22" s="336"/>
      <c r="W22" s="336"/>
      <c r="X22" s="336"/>
      <c r="Y22" s="336"/>
      <c r="Z22" s="336"/>
      <c r="AA22" s="336"/>
      <c r="AB22" s="337"/>
      <c r="AC22" s="338"/>
      <c r="AD22" s="257"/>
    </row>
    <row r="23" spans="1:43" s="240" customFormat="1" ht="27.95" customHeight="1" thickBot="1">
      <c r="A23" s="339"/>
      <c r="B23" s="514" t="s">
        <v>19</v>
      </c>
      <c r="C23" s="515"/>
      <c r="D23" s="515"/>
      <c r="E23" s="516"/>
      <c r="F23" s="301">
        <f t="shared" ref="F23:O23" si="1">SUM(F20:F22)</f>
        <v>0</v>
      </c>
      <c r="G23" s="301">
        <f t="shared" si="1"/>
        <v>0</v>
      </c>
      <c r="H23" s="301">
        <f t="shared" si="1"/>
        <v>0</v>
      </c>
      <c r="I23" s="301">
        <f t="shared" si="1"/>
        <v>75</v>
      </c>
      <c r="J23" s="301">
        <f t="shared" si="1"/>
        <v>150</v>
      </c>
      <c r="K23" s="301">
        <f t="shared" si="1"/>
        <v>150</v>
      </c>
      <c r="L23" s="302">
        <f t="shared" si="1"/>
        <v>375</v>
      </c>
      <c r="M23" s="302">
        <f t="shared" si="1"/>
        <v>791</v>
      </c>
      <c r="N23" s="302">
        <f t="shared" si="1"/>
        <v>731</v>
      </c>
      <c r="O23" s="302">
        <f t="shared" si="1"/>
        <v>1522</v>
      </c>
      <c r="P23" s="304">
        <f>SUM(P20:P21)</f>
        <v>300</v>
      </c>
      <c r="Q23" s="304">
        <v>664</v>
      </c>
      <c r="R23" s="304">
        <v>565</v>
      </c>
      <c r="S23" s="304">
        <f>SUM(Q23:R23)</f>
        <v>1229</v>
      </c>
      <c r="T23" s="305">
        <f>SUM(T20:T22)</f>
        <v>375</v>
      </c>
      <c r="U23" s="306"/>
      <c r="V23" s="306"/>
      <c r="W23" s="306">
        <f>SUM(U23:V23)</f>
        <v>0</v>
      </c>
      <c r="X23" s="340"/>
      <c r="Y23" s="306">
        <v>0</v>
      </c>
      <c r="Z23" s="306">
        <f>SUM(X23:Y23)</f>
        <v>0</v>
      </c>
      <c r="AA23" s="306">
        <f>Q23+U23</f>
        <v>664</v>
      </c>
      <c r="AB23" s="306">
        <f>R23+V23</f>
        <v>565</v>
      </c>
      <c r="AC23" s="308">
        <f>SUM(AA23:AB23)</f>
        <v>1229</v>
      </c>
      <c r="AD23" s="341"/>
    </row>
    <row r="24" spans="1:43" s="310" customFormat="1" ht="27.95" customHeight="1" thickBot="1">
      <c r="A24" s="501" t="s">
        <v>32</v>
      </c>
      <c r="B24" s="517"/>
      <c r="C24" s="518"/>
      <c r="D24" s="342"/>
      <c r="E24" s="342"/>
      <c r="F24" s="343">
        <f t="shared" ref="F24:AC24" si="2">F23</f>
        <v>0</v>
      </c>
      <c r="G24" s="343">
        <f t="shared" si="2"/>
        <v>0</v>
      </c>
      <c r="H24" s="343">
        <f t="shared" si="2"/>
        <v>0</v>
      </c>
      <c r="I24" s="343">
        <f t="shared" si="2"/>
        <v>75</v>
      </c>
      <c r="J24" s="343">
        <f t="shared" si="2"/>
        <v>150</v>
      </c>
      <c r="K24" s="343">
        <f t="shared" si="2"/>
        <v>150</v>
      </c>
      <c r="L24" s="344">
        <f t="shared" si="2"/>
        <v>375</v>
      </c>
      <c r="M24" s="344">
        <f t="shared" si="2"/>
        <v>791</v>
      </c>
      <c r="N24" s="344">
        <f t="shared" si="2"/>
        <v>731</v>
      </c>
      <c r="O24" s="344">
        <f t="shared" si="2"/>
        <v>1522</v>
      </c>
      <c r="P24" s="345">
        <f t="shared" si="2"/>
        <v>300</v>
      </c>
      <c r="Q24" s="345">
        <f t="shared" si="2"/>
        <v>664</v>
      </c>
      <c r="R24" s="345">
        <f t="shared" si="2"/>
        <v>565</v>
      </c>
      <c r="S24" s="345">
        <f t="shared" si="2"/>
        <v>1229</v>
      </c>
      <c r="T24" s="346">
        <f t="shared" si="2"/>
        <v>375</v>
      </c>
      <c r="U24" s="346">
        <f t="shared" si="2"/>
        <v>0</v>
      </c>
      <c r="V24" s="346">
        <f t="shared" si="2"/>
        <v>0</v>
      </c>
      <c r="W24" s="346">
        <f t="shared" si="2"/>
        <v>0</v>
      </c>
      <c r="X24" s="346">
        <f t="shared" si="2"/>
        <v>0</v>
      </c>
      <c r="Y24" s="346">
        <f t="shared" si="2"/>
        <v>0</v>
      </c>
      <c r="Z24" s="346">
        <f t="shared" si="2"/>
        <v>0</v>
      </c>
      <c r="AA24" s="346">
        <f t="shared" si="2"/>
        <v>664</v>
      </c>
      <c r="AB24" s="346">
        <f t="shared" si="2"/>
        <v>565</v>
      </c>
      <c r="AC24" s="346">
        <f t="shared" si="2"/>
        <v>1229</v>
      </c>
      <c r="AD24" s="347"/>
    </row>
    <row r="25" spans="1:43" s="310" customFormat="1" ht="27.95" customHeight="1">
      <c r="A25" s="348" t="s">
        <v>33</v>
      </c>
      <c r="B25" s="349"/>
      <c r="C25" s="350" t="s">
        <v>50</v>
      </c>
      <c r="D25" s="351"/>
      <c r="E25" s="351"/>
      <c r="F25" s="352"/>
      <c r="G25" s="352"/>
      <c r="H25" s="352"/>
      <c r="I25" s="352"/>
      <c r="J25" s="352"/>
      <c r="K25" s="352"/>
      <c r="L25" s="313"/>
      <c r="M25" s="313"/>
      <c r="N25" s="313"/>
      <c r="O25" s="313"/>
      <c r="P25" s="353"/>
      <c r="Q25" s="353"/>
      <c r="R25" s="353"/>
      <c r="S25" s="353"/>
      <c r="T25" s="354"/>
      <c r="U25" s="354"/>
      <c r="V25" s="354"/>
      <c r="W25" s="354"/>
      <c r="X25" s="354"/>
      <c r="Y25" s="355"/>
      <c r="Z25" s="354"/>
      <c r="AA25" s="356"/>
      <c r="AB25" s="356"/>
      <c r="AC25" s="357"/>
      <c r="AD25" s="347"/>
    </row>
    <row r="26" spans="1:43" s="310" customFormat="1" ht="27.95" customHeight="1" thickBot="1">
      <c r="A26" s="358"/>
      <c r="B26" s="359">
        <v>3</v>
      </c>
      <c r="C26" s="360" t="s">
        <v>51</v>
      </c>
      <c r="D26" s="359" t="s">
        <v>26</v>
      </c>
      <c r="E26" s="359">
        <v>2013</v>
      </c>
      <c r="F26" s="361"/>
      <c r="G26" s="361"/>
      <c r="H26" s="361"/>
      <c r="I26" s="361"/>
      <c r="J26" s="361">
        <v>100</v>
      </c>
      <c r="K26" s="361"/>
      <c r="L26" s="362">
        <v>0</v>
      </c>
      <c r="M26" s="362"/>
      <c r="N26" s="362"/>
      <c r="O26" s="362"/>
      <c r="P26" s="363">
        <v>100</v>
      </c>
      <c r="Q26" s="363">
        <v>213</v>
      </c>
      <c r="R26" s="363">
        <v>202</v>
      </c>
      <c r="S26" s="363">
        <f>SUM(Q26:R26)</f>
        <v>415</v>
      </c>
      <c r="T26" s="364">
        <v>100</v>
      </c>
      <c r="U26" s="364"/>
      <c r="V26" s="364"/>
      <c r="W26" s="364">
        <f>SUM(U26:V26)</f>
        <v>0</v>
      </c>
      <c r="X26" s="364"/>
      <c r="Y26" s="365"/>
      <c r="Z26" s="364"/>
      <c r="AA26" s="366">
        <f>Q26+U26</f>
        <v>213</v>
      </c>
      <c r="AB26" s="366">
        <f>R26+V26</f>
        <v>202</v>
      </c>
      <c r="AC26" s="367">
        <f>SUM(AA26:AB26)</f>
        <v>415</v>
      </c>
      <c r="AD26" s="347"/>
    </row>
    <row r="27" spans="1:43" s="310" customFormat="1" ht="27.95" customHeight="1" thickBot="1">
      <c r="A27" s="501" t="s">
        <v>36</v>
      </c>
      <c r="B27" s="502"/>
      <c r="C27" s="503"/>
      <c r="D27" s="368"/>
      <c r="E27" s="368"/>
      <c r="F27" s="369">
        <f t="shared" ref="F27:N27" si="3">SUM(F26)</f>
        <v>0</v>
      </c>
      <c r="G27" s="369">
        <f t="shared" si="3"/>
        <v>0</v>
      </c>
      <c r="H27" s="369">
        <f t="shared" si="3"/>
        <v>0</v>
      </c>
      <c r="I27" s="369">
        <f t="shared" si="3"/>
        <v>0</v>
      </c>
      <c r="J27" s="369">
        <f t="shared" si="3"/>
        <v>100</v>
      </c>
      <c r="K27" s="369">
        <f t="shared" si="3"/>
        <v>0</v>
      </c>
      <c r="L27" s="370">
        <f t="shared" si="3"/>
        <v>0</v>
      </c>
      <c r="M27" s="370">
        <f t="shared" si="3"/>
        <v>0</v>
      </c>
      <c r="N27" s="370">
        <f t="shared" si="3"/>
        <v>0</v>
      </c>
      <c r="O27" s="371">
        <f>SUM(M27:N27)</f>
        <v>0</v>
      </c>
      <c r="P27" s="372">
        <f>P26</f>
        <v>100</v>
      </c>
      <c r="Q27" s="372">
        <f>Q26</f>
        <v>213</v>
      </c>
      <c r="R27" s="372">
        <f>R26</f>
        <v>202</v>
      </c>
      <c r="S27" s="372">
        <f t="shared" ref="S27:AC27" si="4">SUM(S26)</f>
        <v>415</v>
      </c>
      <c r="T27" s="373">
        <f t="shared" si="4"/>
        <v>100</v>
      </c>
      <c r="U27" s="373">
        <f t="shared" si="4"/>
        <v>0</v>
      </c>
      <c r="V27" s="373">
        <f t="shared" si="4"/>
        <v>0</v>
      </c>
      <c r="W27" s="373">
        <f t="shared" si="4"/>
        <v>0</v>
      </c>
      <c r="X27" s="373">
        <f t="shared" si="4"/>
        <v>0</v>
      </c>
      <c r="Y27" s="373">
        <f t="shared" si="4"/>
        <v>0</v>
      </c>
      <c r="Z27" s="373">
        <f t="shared" si="4"/>
        <v>0</v>
      </c>
      <c r="AA27" s="373">
        <f t="shared" si="4"/>
        <v>213</v>
      </c>
      <c r="AB27" s="373">
        <f t="shared" si="4"/>
        <v>202</v>
      </c>
      <c r="AC27" s="374">
        <f t="shared" si="4"/>
        <v>415</v>
      </c>
      <c r="AD27" s="347"/>
    </row>
    <row r="28" spans="1:43" s="378" customFormat="1" ht="27.95" customHeight="1" thickBot="1">
      <c r="A28" s="504" t="s">
        <v>73</v>
      </c>
      <c r="B28" s="505"/>
      <c r="C28" s="506"/>
      <c r="D28" s="375"/>
      <c r="E28" s="375"/>
      <c r="F28" s="376">
        <f t="shared" ref="F28:AC28" si="5">F18+F24+F27</f>
        <v>0</v>
      </c>
      <c r="G28" s="376">
        <f t="shared" si="5"/>
        <v>0</v>
      </c>
      <c r="H28" s="376">
        <f t="shared" si="5"/>
        <v>35</v>
      </c>
      <c r="I28" s="376">
        <f t="shared" si="5"/>
        <v>75</v>
      </c>
      <c r="J28" s="376">
        <f t="shared" si="5"/>
        <v>275</v>
      </c>
      <c r="K28" s="376">
        <f t="shared" si="5"/>
        <v>350</v>
      </c>
      <c r="L28" s="370">
        <f t="shared" si="5"/>
        <v>635</v>
      </c>
      <c r="M28" s="370">
        <f t="shared" si="5"/>
        <v>1338</v>
      </c>
      <c r="N28" s="370">
        <f t="shared" si="5"/>
        <v>1292</v>
      </c>
      <c r="O28" s="370">
        <f t="shared" si="5"/>
        <v>2630</v>
      </c>
      <c r="P28" s="372">
        <f t="shared" si="5"/>
        <v>660</v>
      </c>
      <c r="Q28" s="372">
        <f t="shared" si="5"/>
        <v>1469</v>
      </c>
      <c r="R28" s="372">
        <f t="shared" si="5"/>
        <v>1348</v>
      </c>
      <c r="S28" s="372">
        <f t="shared" si="5"/>
        <v>2817</v>
      </c>
      <c r="T28" s="373">
        <f t="shared" si="5"/>
        <v>735</v>
      </c>
      <c r="U28" s="373">
        <f t="shared" si="5"/>
        <v>0</v>
      </c>
      <c r="V28" s="373">
        <f t="shared" si="5"/>
        <v>0</v>
      </c>
      <c r="W28" s="373">
        <f t="shared" si="5"/>
        <v>0</v>
      </c>
      <c r="X28" s="373">
        <f t="shared" si="5"/>
        <v>0</v>
      </c>
      <c r="Y28" s="373">
        <f t="shared" si="5"/>
        <v>0</v>
      </c>
      <c r="Z28" s="373">
        <f t="shared" si="5"/>
        <v>0</v>
      </c>
      <c r="AA28" s="373">
        <f t="shared" si="5"/>
        <v>1469</v>
      </c>
      <c r="AB28" s="373">
        <f t="shared" si="5"/>
        <v>1348</v>
      </c>
      <c r="AC28" s="373">
        <f t="shared" si="5"/>
        <v>2817</v>
      </c>
      <c r="AD28" s="377"/>
    </row>
    <row r="29" spans="1:43" ht="16.5" customHeight="1">
      <c r="A29" s="379" t="s">
        <v>41</v>
      </c>
      <c r="B29" s="379"/>
      <c r="C29" s="379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</row>
    <row r="30" spans="1:43" ht="15" customHeight="1">
      <c r="A30" s="380" t="s">
        <v>42</v>
      </c>
      <c r="B30" s="380"/>
      <c r="C30" s="380"/>
      <c r="D30" s="381"/>
      <c r="E30" s="382"/>
      <c r="F30" s="382"/>
      <c r="I30" s="228"/>
      <c r="J30" s="228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383"/>
      <c r="AD30" s="383"/>
      <c r="AE30" s="383"/>
      <c r="AF30" s="383"/>
      <c r="AG30" s="383"/>
      <c r="AH30" s="383"/>
      <c r="AI30" s="383"/>
      <c r="AJ30" s="383"/>
      <c r="AK30" s="383"/>
      <c r="AL30" s="228"/>
      <c r="AM30" s="228"/>
      <c r="AN30" s="228"/>
      <c r="AO30" s="228"/>
      <c r="AP30" s="228"/>
      <c r="AQ30" s="228"/>
    </row>
    <row r="31" spans="1:43" ht="15" customHeight="1">
      <c r="A31" s="380" t="s">
        <v>43</v>
      </c>
      <c r="C31" s="228" t="s">
        <v>57</v>
      </c>
      <c r="D31" s="228"/>
      <c r="I31" s="228"/>
      <c r="J31" s="228"/>
      <c r="U31" s="385"/>
      <c r="V31" s="385"/>
      <c r="W31" s="507"/>
      <c r="X31" s="507"/>
      <c r="Y31" s="507"/>
      <c r="Z31" s="507"/>
      <c r="AA31" s="507"/>
      <c r="AB31" s="507"/>
      <c r="AC31" s="507"/>
      <c r="AD31" s="507"/>
      <c r="AE31" s="507"/>
      <c r="AF31" s="507"/>
      <c r="AG31" s="507"/>
      <c r="AI31" s="383"/>
      <c r="AJ31" s="383"/>
      <c r="AK31" s="383"/>
      <c r="AL31" s="228"/>
      <c r="AM31" s="228"/>
      <c r="AN31" s="228"/>
      <c r="AO31" s="228"/>
      <c r="AP31" s="228"/>
      <c r="AQ31" s="228"/>
    </row>
    <row r="32" spans="1:43" ht="15" customHeight="1">
      <c r="A32" s="380"/>
      <c r="C32" s="228"/>
      <c r="D32" s="228"/>
      <c r="I32" s="228"/>
      <c r="J32" s="228"/>
      <c r="U32" s="387"/>
      <c r="V32" s="387"/>
      <c r="W32" s="499"/>
      <c r="X32" s="499"/>
      <c r="Y32" s="499"/>
      <c r="Z32" s="499"/>
      <c r="AA32" s="499"/>
      <c r="AB32" s="499"/>
      <c r="AC32" s="499"/>
      <c r="AD32" s="499"/>
      <c r="AE32" s="499"/>
      <c r="AF32" s="499"/>
      <c r="AG32" s="499"/>
      <c r="AH32" s="388"/>
      <c r="AI32" s="383"/>
      <c r="AJ32" s="383"/>
      <c r="AK32" s="383"/>
      <c r="AL32" s="228"/>
      <c r="AM32" s="228"/>
      <c r="AN32" s="228"/>
      <c r="AO32" s="228"/>
      <c r="AP32" s="228"/>
      <c r="AQ32" s="228"/>
    </row>
    <row r="33" spans="1:43" ht="15" customHeight="1">
      <c r="A33" s="380"/>
      <c r="C33" s="228"/>
      <c r="D33" s="228"/>
      <c r="I33" s="228"/>
      <c r="J33" s="228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8"/>
      <c r="AI33" s="383"/>
      <c r="AJ33" s="383"/>
      <c r="AK33" s="383"/>
      <c r="AL33" s="228"/>
      <c r="AM33" s="228"/>
      <c r="AN33" s="228"/>
      <c r="AO33" s="228"/>
      <c r="AP33" s="228"/>
      <c r="AQ33" s="228"/>
    </row>
    <row r="34" spans="1:43" ht="15" customHeight="1">
      <c r="A34" s="380"/>
      <c r="C34" s="228"/>
      <c r="D34" s="228"/>
      <c r="I34" s="228"/>
      <c r="J34" s="228"/>
      <c r="R34" s="498" t="s">
        <v>68</v>
      </c>
      <c r="S34" s="498"/>
      <c r="T34" s="498"/>
      <c r="U34" s="498"/>
      <c r="V34" s="498"/>
      <c r="W34" s="498"/>
      <c r="X34" s="498"/>
      <c r="Y34" s="498"/>
      <c r="Z34" s="498"/>
      <c r="AA34" s="389"/>
      <c r="AB34" s="389"/>
      <c r="AC34" s="387"/>
      <c r="AD34" s="387"/>
      <c r="AE34" s="387"/>
      <c r="AF34" s="387"/>
      <c r="AG34" s="387"/>
      <c r="AH34" s="388"/>
      <c r="AI34" s="383"/>
      <c r="AJ34" s="383"/>
      <c r="AK34" s="383"/>
      <c r="AL34" s="228"/>
      <c r="AM34" s="228"/>
      <c r="AN34" s="228"/>
      <c r="AO34" s="228"/>
      <c r="AP34" s="228"/>
      <c r="AQ34" s="228"/>
    </row>
    <row r="35" spans="1:43" ht="18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R35" s="498" t="s">
        <v>59</v>
      </c>
      <c r="S35" s="498"/>
      <c r="T35" s="498"/>
      <c r="U35" s="498"/>
      <c r="V35" s="498"/>
      <c r="W35" s="498"/>
      <c r="X35" s="498"/>
      <c r="Y35" s="498"/>
      <c r="Z35" s="498"/>
      <c r="AA35" s="389"/>
      <c r="AB35" s="390"/>
      <c r="AC35" s="391"/>
      <c r="AD35" s="391"/>
      <c r="AE35" s="387"/>
      <c r="AF35" s="387"/>
      <c r="AH35" s="392"/>
      <c r="AI35" s="393"/>
      <c r="AJ35" s="394"/>
      <c r="AK35" s="228"/>
      <c r="AL35" s="228"/>
      <c r="AM35" s="228"/>
      <c r="AN35" s="228"/>
      <c r="AO35" s="228"/>
      <c r="AP35" s="228"/>
      <c r="AQ35" s="228"/>
    </row>
    <row r="36" spans="1:43" ht="18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R36" s="498" t="s">
        <v>63</v>
      </c>
      <c r="S36" s="498"/>
      <c r="T36" s="498"/>
      <c r="U36" s="498"/>
      <c r="V36" s="498"/>
      <c r="W36" s="498"/>
      <c r="X36" s="498"/>
      <c r="Y36" s="498"/>
      <c r="Z36" s="498"/>
      <c r="AA36" s="395"/>
      <c r="AB36" s="390"/>
      <c r="AC36" s="391"/>
      <c r="AD36" s="391"/>
      <c r="AE36" s="387"/>
      <c r="AF36" s="387"/>
      <c r="AH36" s="392"/>
      <c r="AI36" s="393"/>
      <c r="AJ36" s="394"/>
      <c r="AK36" s="228"/>
      <c r="AL36" s="228"/>
      <c r="AM36" s="228"/>
      <c r="AN36" s="228"/>
      <c r="AO36" s="228"/>
      <c r="AP36" s="228"/>
      <c r="AQ36" s="228"/>
    </row>
    <row r="37" spans="1:43" ht="18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R37" s="396"/>
      <c r="S37" s="396"/>
      <c r="T37" s="396"/>
      <c r="U37" s="396"/>
      <c r="V37" s="390"/>
      <c r="W37" s="397"/>
      <c r="X37" s="397"/>
      <c r="Y37" s="397"/>
      <c r="Z37" s="397"/>
      <c r="AA37" s="395"/>
      <c r="AB37" s="390"/>
      <c r="AC37" s="391"/>
      <c r="AD37" s="391"/>
      <c r="AE37" s="387"/>
      <c r="AF37" s="387"/>
      <c r="AH37" s="392"/>
      <c r="AI37" s="393"/>
      <c r="AJ37" s="394"/>
      <c r="AK37" s="228"/>
      <c r="AL37" s="228"/>
      <c r="AM37" s="228"/>
      <c r="AN37" s="228"/>
      <c r="AO37" s="228"/>
      <c r="AP37" s="228"/>
      <c r="AQ37" s="228"/>
    </row>
    <row r="38" spans="1:43" ht="15" customHeight="1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R38" s="398"/>
      <c r="S38" s="398"/>
      <c r="T38" s="398"/>
      <c r="U38" s="218"/>
      <c r="V38" s="225"/>
      <c r="W38" s="490"/>
      <c r="X38" s="490"/>
      <c r="Y38" s="490"/>
      <c r="Z38" s="490"/>
      <c r="AA38" s="490"/>
      <c r="AB38" s="490"/>
      <c r="AC38" s="391"/>
      <c r="AD38" s="391"/>
      <c r="AE38" s="387"/>
      <c r="AF38" s="399"/>
      <c r="AH38" s="392"/>
      <c r="AI38" s="400"/>
      <c r="AK38" s="228"/>
      <c r="AL38" s="228"/>
      <c r="AM38" s="228"/>
      <c r="AN38" s="228"/>
      <c r="AO38" s="228"/>
      <c r="AP38" s="228"/>
      <c r="AQ38" s="228"/>
    </row>
    <row r="39" spans="1:43" ht="17.25" customHeight="1">
      <c r="A39" s="401"/>
      <c r="B39" s="228"/>
      <c r="C39" s="228"/>
      <c r="D39" s="228"/>
      <c r="E39" s="228"/>
      <c r="F39" s="228"/>
      <c r="G39" s="228"/>
      <c r="H39" s="228"/>
      <c r="I39" s="228"/>
      <c r="J39" s="228"/>
      <c r="K39" s="391"/>
      <c r="L39" s="391"/>
      <c r="M39" s="391"/>
      <c r="N39" s="391"/>
      <c r="O39" s="391"/>
      <c r="P39" s="391"/>
      <c r="Q39" s="391"/>
      <c r="R39" s="402"/>
      <c r="S39" s="402"/>
      <c r="T39" s="402"/>
      <c r="U39" s="402"/>
      <c r="V39" s="397"/>
      <c r="W39" s="397"/>
      <c r="X39" s="397"/>
      <c r="Y39" s="397"/>
      <c r="Z39" s="397"/>
      <c r="AA39" s="397"/>
      <c r="AB39" s="397"/>
      <c r="AC39" s="499"/>
      <c r="AD39" s="499"/>
      <c r="AE39" s="499"/>
      <c r="AF39" s="499"/>
      <c r="AG39" s="499"/>
      <c r="AH39" s="403"/>
      <c r="AI39" s="383"/>
      <c r="AJ39" s="383"/>
      <c r="AK39" s="383"/>
      <c r="AL39" s="228"/>
      <c r="AM39" s="228"/>
      <c r="AN39" s="228"/>
      <c r="AO39" s="228"/>
      <c r="AP39" s="228"/>
      <c r="AQ39" s="228"/>
    </row>
    <row r="40" spans="1:43" ht="18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404"/>
      <c r="P40" s="404"/>
      <c r="Q40" s="404"/>
      <c r="R40" s="405"/>
      <c r="S40" s="405"/>
      <c r="T40" s="405"/>
      <c r="U40" s="405"/>
      <c r="V40" s="406"/>
      <c r="W40" s="406"/>
      <c r="X40" s="406"/>
      <c r="Y40" s="406"/>
      <c r="Z40" s="406"/>
      <c r="AA40" s="406"/>
      <c r="AB40" s="406"/>
      <c r="AC40" s="404"/>
      <c r="AD40" s="404"/>
      <c r="AE40" s="404"/>
      <c r="AF40" s="404"/>
      <c r="AG40" s="404"/>
      <c r="AH40" s="404"/>
      <c r="AI40" s="228"/>
      <c r="AJ40" s="228"/>
      <c r="AK40" s="228"/>
      <c r="AL40" s="228"/>
      <c r="AM40" s="228"/>
      <c r="AN40" s="228"/>
      <c r="AO40" s="228"/>
      <c r="AP40" s="228"/>
      <c r="AQ40" s="228"/>
    </row>
    <row r="41" spans="1:43" ht="18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500" t="s">
        <v>60</v>
      </c>
      <c r="S41" s="500"/>
      <c r="T41" s="500"/>
      <c r="U41" s="500"/>
      <c r="V41" s="500"/>
      <c r="W41" s="500"/>
      <c r="X41" s="500"/>
      <c r="Y41" s="500"/>
      <c r="Z41" s="500"/>
      <c r="AA41" s="407"/>
      <c r="AB41" s="407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</row>
    <row r="42" spans="1:43" ht="18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497" t="s">
        <v>61</v>
      </c>
      <c r="S42" s="497"/>
      <c r="T42" s="497"/>
      <c r="U42" s="497"/>
      <c r="V42" s="497"/>
      <c r="W42" s="497"/>
      <c r="X42" s="497"/>
      <c r="Y42" s="497"/>
      <c r="Z42" s="497"/>
      <c r="AA42" s="407"/>
      <c r="AB42" s="407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</row>
    <row r="43" spans="1:43" ht="18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497" t="s">
        <v>62</v>
      </c>
      <c r="S43" s="497"/>
      <c r="T43" s="497"/>
      <c r="U43" s="497"/>
      <c r="V43" s="497"/>
      <c r="W43" s="497"/>
      <c r="X43" s="497"/>
      <c r="Y43" s="497"/>
      <c r="Z43" s="497"/>
      <c r="AA43" s="407"/>
      <c r="AB43" s="407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</row>
    <row r="44" spans="1:43" ht="15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</row>
    <row r="45" spans="1:43" ht="15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</row>
    <row r="46" spans="1:43" ht="15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</row>
    <row r="47" spans="1:43" ht="15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</row>
    <row r="48" spans="1:43" ht="15">
      <c r="AK48" s="228"/>
      <c r="AL48" s="228"/>
      <c r="AM48" s="228"/>
      <c r="AN48" s="228"/>
      <c r="AO48" s="228"/>
      <c r="AP48" s="228"/>
      <c r="AQ48" s="228"/>
    </row>
  </sheetData>
  <mergeCells count="50">
    <mergeCell ref="R42:Z42"/>
    <mergeCell ref="R43:Z43"/>
    <mergeCell ref="R34:Z34"/>
    <mergeCell ref="R35:Z35"/>
    <mergeCell ref="R36:Z36"/>
    <mergeCell ref="W38:AB38"/>
    <mergeCell ref="AC39:AG39"/>
    <mergeCell ref="R41:Z41"/>
    <mergeCell ref="A27:C27"/>
    <mergeCell ref="A28:C28"/>
    <mergeCell ref="W31:AB31"/>
    <mergeCell ref="AC31:AG31"/>
    <mergeCell ref="W32:AB32"/>
    <mergeCell ref="AC32:AG32"/>
    <mergeCell ref="X11:Z11"/>
    <mergeCell ref="AA11:AB11"/>
    <mergeCell ref="AC11:AC12"/>
    <mergeCell ref="A18:C18"/>
    <mergeCell ref="B23:E23"/>
    <mergeCell ref="A24:C24"/>
    <mergeCell ref="Q9:S11"/>
    <mergeCell ref="T9:T12"/>
    <mergeCell ref="U9:AC10"/>
    <mergeCell ref="F11:F12"/>
    <mergeCell ref="G11:G12"/>
    <mergeCell ref="H11:H12"/>
    <mergeCell ref="I11:I12"/>
    <mergeCell ref="J11:J12"/>
    <mergeCell ref="K11:K12"/>
    <mergeCell ref="U11:W11"/>
    <mergeCell ref="T8:AC8"/>
    <mergeCell ref="F9:F10"/>
    <mergeCell ref="G9:G10"/>
    <mergeCell ref="H9:H10"/>
    <mergeCell ref="I9:I10"/>
    <mergeCell ref="J9:J10"/>
    <mergeCell ref="K9:K10"/>
    <mergeCell ref="L9:L12"/>
    <mergeCell ref="M9:O11"/>
    <mergeCell ref="P9:P12"/>
    <mergeCell ref="A1:AC1"/>
    <mergeCell ref="A2:AC2"/>
    <mergeCell ref="A3:AC3"/>
    <mergeCell ref="A8:A12"/>
    <mergeCell ref="B8:C12"/>
    <mergeCell ref="D8:D12"/>
    <mergeCell ref="E8:E12"/>
    <mergeCell ref="F8:K8"/>
    <mergeCell ref="L8:O8"/>
    <mergeCell ref="P8:S8"/>
  </mergeCells>
  <printOptions horizontalCentered="1"/>
  <pageMargins left="0.25" right="0.25" top="0.75" bottom="0.75" header="0.3" footer="0.3"/>
  <pageSetup paperSize="9" scale="55" fitToWidth="0" fitToHeight="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Q48"/>
  <sheetViews>
    <sheetView view="pageBreakPreview" topLeftCell="A8" zoomScale="60" zoomScaleNormal="70" workbookViewId="0">
      <pane ySplit="1545" topLeftCell="A8" activePane="bottomLeft"/>
      <selection activeCell="U9" sqref="U9:AC10"/>
      <selection pane="bottomLeft" activeCell="F17" sqref="F17"/>
    </sheetView>
  </sheetViews>
  <sheetFormatPr defaultRowHeight="12.75"/>
  <cols>
    <col min="1" max="1" width="5.7109375" style="229" customWidth="1"/>
    <col min="2" max="2" width="4.5703125" style="229" customWidth="1"/>
    <col min="3" max="3" width="30" style="229" customWidth="1"/>
    <col min="4" max="4" width="10.42578125" style="229" customWidth="1"/>
    <col min="5" max="5" width="15.5703125" style="229" customWidth="1"/>
    <col min="6" max="11" width="7.7109375" style="229" customWidth="1"/>
    <col min="12" max="12" width="10.42578125" style="229" customWidth="1"/>
    <col min="13" max="14" width="8.7109375" style="229" customWidth="1"/>
    <col min="15" max="15" width="11.5703125" style="229" customWidth="1"/>
    <col min="16" max="20" width="8.7109375" style="229" customWidth="1"/>
    <col min="21" max="26" width="5.7109375" style="229" customWidth="1"/>
    <col min="27" max="27" width="9.140625" style="229" customWidth="1"/>
    <col min="28" max="28" width="8.5703125" style="229" customWidth="1"/>
    <col min="29" max="29" width="10.140625" style="229" customWidth="1"/>
    <col min="30" max="30" width="11.28515625" style="229" customWidth="1"/>
    <col min="31" max="36" width="8.5703125" style="229" customWidth="1"/>
    <col min="37" max="37" width="0.28515625" style="229" customWidth="1"/>
    <col min="38" max="16384" width="9.140625" style="229"/>
  </cols>
  <sheetData>
    <row r="1" spans="1:43" ht="20.100000000000001" hidden="1" customHeight="1">
      <c r="A1" s="556" t="s">
        <v>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226"/>
      <c r="AE1" s="227"/>
      <c r="AF1" s="227"/>
      <c r="AG1" s="227"/>
      <c r="AH1" s="227"/>
      <c r="AI1" s="227"/>
      <c r="AJ1" s="227"/>
      <c r="AK1" s="228"/>
      <c r="AL1" s="228"/>
      <c r="AM1" s="228"/>
      <c r="AN1" s="228"/>
      <c r="AO1" s="228"/>
      <c r="AP1" s="228"/>
      <c r="AQ1" s="228"/>
    </row>
    <row r="2" spans="1:43" s="233" customFormat="1" ht="20.25">
      <c r="A2" s="557" t="str">
        <f>'UPT. BINA 2014'!A2:AC2</f>
        <v>DATA PERKEMBANGAN MASYARAKAT BINAAN DI KAWASAN TRANSMIGRASI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230"/>
      <c r="AE2" s="231"/>
      <c r="AF2" s="231"/>
      <c r="AG2" s="231"/>
      <c r="AH2" s="231"/>
      <c r="AI2" s="231"/>
      <c r="AJ2" s="231"/>
      <c r="AK2" s="232"/>
      <c r="AL2" s="232"/>
      <c r="AM2" s="232"/>
      <c r="AN2" s="232"/>
      <c r="AO2" s="232"/>
      <c r="AP2" s="232"/>
      <c r="AQ2" s="232"/>
    </row>
    <row r="3" spans="1:43" s="233" customFormat="1" ht="20.25">
      <c r="A3" s="557" t="s">
        <v>75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230"/>
      <c r="AE3" s="231"/>
      <c r="AF3" s="231"/>
      <c r="AG3" s="231"/>
      <c r="AH3" s="231"/>
      <c r="AI3" s="231"/>
      <c r="AJ3" s="231"/>
      <c r="AK3" s="232"/>
      <c r="AL3" s="232"/>
      <c r="AM3" s="232"/>
      <c r="AN3" s="232"/>
      <c r="AO3" s="232"/>
      <c r="AP3" s="232"/>
      <c r="AQ3" s="232"/>
    </row>
    <row r="4" spans="1:43" s="233" customFormat="1" ht="15.95" customHeight="1">
      <c r="A4" s="234"/>
      <c r="B4" s="234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</row>
    <row r="5" spans="1:43" s="233" customFormat="1" ht="15.95" customHeight="1">
      <c r="A5" s="235" t="s">
        <v>2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2"/>
      <c r="AL5" s="232"/>
      <c r="AM5" s="232"/>
      <c r="AN5" s="232"/>
      <c r="AO5" s="232"/>
      <c r="AP5" s="232"/>
      <c r="AQ5" s="232"/>
    </row>
    <row r="6" spans="1:43" ht="0.75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28"/>
      <c r="AL6" s="228"/>
      <c r="AM6" s="228"/>
      <c r="AN6" s="228"/>
      <c r="AO6" s="228"/>
      <c r="AP6" s="228"/>
      <c r="AQ6" s="228"/>
    </row>
    <row r="7" spans="1:43" s="238" customFormat="1" ht="13.5" thickBot="1"/>
    <row r="8" spans="1:43" s="240" customFormat="1" ht="27.95" customHeight="1">
      <c r="A8" s="558" t="s">
        <v>3</v>
      </c>
      <c r="B8" s="561" t="s">
        <v>4</v>
      </c>
      <c r="C8" s="562"/>
      <c r="D8" s="567" t="s">
        <v>5</v>
      </c>
      <c r="E8" s="567" t="s">
        <v>66</v>
      </c>
      <c r="F8" s="572" t="s">
        <v>7</v>
      </c>
      <c r="G8" s="572"/>
      <c r="H8" s="572"/>
      <c r="I8" s="572"/>
      <c r="J8" s="572"/>
      <c r="K8" s="572"/>
      <c r="L8" s="573" t="s">
        <v>54</v>
      </c>
      <c r="M8" s="574"/>
      <c r="N8" s="574"/>
      <c r="O8" s="574"/>
      <c r="P8" s="575" t="s">
        <v>70</v>
      </c>
      <c r="Q8" s="576"/>
      <c r="R8" s="576"/>
      <c r="S8" s="577"/>
      <c r="T8" s="537" t="s">
        <v>8</v>
      </c>
      <c r="U8" s="538"/>
      <c r="V8" s="538"/>
      <c r="W8" s="538"/>
      <c r="X8" s="538"/>
      <c r="Y8" s="538"/>
      <c r="Z8" s="538"/>
      <c r="AA8" s="538"/>
      <c r="AB8" s="538"/>
      <c r="AC8" s="539"/>
      <c r="AD8" s="239"/>
    </row>
    <row r="9" spans="1:43" s="240" customFormat="1" ht="17.25" customHeight="1">
      <c r="A9" s="559"/>
      <c r="B9" s="563"/>
      <c r="C9" s="564"/>
      <c r="D9" s="568"/>
      <c r="E9" s="570"/>
      <c r="F9" s="540" t="s">
        <v>10</v>
      </c>
      <c r="G9" s="540" t="s">
        <v>11</v>
      </c>
      <c r="H9" s="540" t="s">
        <v>12</v>
      </c>
      <c r="I9" s="540" t="s">
        <v>13</v>
      </c>
      <c r="J9" s="540" t="s">
        <v>14</v>
      </c>
      <c r="K9" s="540" t="s">
        <v>15</v>
      </c>
      <c r="L9" s="541" t="s">
        <v>16</v>
      </c>
      <c r="M9" s="544" t="s">
        <v>17</v>
      </c>
      <c r="N9" s="545"/>
      <c r="O9" s="546"/>
      <c r="P9" s="553" t="s">
        <v>16</v>
      </c>
      <c r="Q9" s="519" t="s">
        <v>17</v>
      </c>
      <c r="R9" s="520"/>
      <c r="S9" s="521"/>
      <c r="T9" s="508" t="s">
        <v>16</v>
      </c>
      <c r="U9" s="529" t="s">
        <v>17</v>
      </c>
      <c r="V9" s="530"/>
      <c r="W9" s="530"/>
      <c r="X9" s="530"/>
      <c r="Y9" s="530"/>
      <c r="Z9" s="530"/>
      <c r="AA9" s="530"/>
      <c r="AB9" s="530"/>
      <c r="AC9" s="531"/>
      <c r="AD9" s="241"/>
    </row>
    <row r="10" spans="1:43" s="240" customFormat="1" ht="17.25" customHeight="1">
      <c r="A10" s="559"/>
      <c r="B10" s="563"/>
      <c r="C10" s="564"/>
      <c r="D10" s="568"/>
      <c r="E10" s="570"/>
      <c r="F10" s="535"/>
      <c r="G10" s="535"/>
      <c r="H10" s="535"/>
      <c r="I10" s="535"/>
      <c r="J10" s="535"/>
      <c r="K10" s="535"/>
      <c r="L10" s="542"/>
      <c r="M10" s="547"/>
      <c r="N10" s="548"/>
      <c r="O10" s="549"/>
      <c r="P10" s="554"/>
      <c r="Q10" s="522"/>
      <c r="R10" s="523"/>
      <c r="S10" s="524"/>
      <c r="T10" s="508"/>
      <c r="U10" s="532"/>
      <c r="V10" s="533"/>
      <c r="W10" s="533"/>
      <c r="X10" s="533"/>
      <c r="Y10" s="533"/>
      <c r="Z10" s="533"/>
      <c r="AA10" s="533"/>
      <c r="AB10" s="533"/>
      <c r="AC10" s="534"/>
      <c r="AD10" s="241"/>
    </row>
    <row r="11" spans="1:43" s="240" customFormat="1" ht="13.5" customHeight="1">
      <c r="A11" s="559"/>
      <c r="B11" s="563"/>
      <c r="C11" s="564"/>
      <c r="D11" s="568"/>
      <c r="E11" s="570"/>
      <c r="F11" s="535" t="s">
        <v>18</v>
      </c>
      <c r="G11" s="535" t="s">
        <v>18</v>
      </c>
      <c r="H11" s="535" t="s">
        <v>18</v>
      </c>
      <c r="I11" s="535" t="s">
        <v>18</v>
      </c>
      <c r="J11" s="535" t="s">
        <v>18</v>
      </c>
      <c r="K11" s="535" t="s">
        <v>18</v>
      </c>
      <c r="L11" s="542"/>
      <c r="M11" s="550"/>
      <c r="N11" s="551"/>
      <c r="O11" s="552"/>
      <c r="P11" s="554"/>
      <c r="Q11" s="525"/>
      <c r="R11" s="526"/>
      <c r="S11" s="527"/>
      <c r="T11" s="508"/>
      <c r="U11" s="508" t="s">
        <v>44</v>
      </c>
      <c r="V11" s="508"/>
      <c r="W11" s="508"/>
      <c r="X11" s="508" t="s">
        <v>45</v>
      </c>
      <c r="Y11" s="508"/>
      <c r="Z11" s="508"/>
      <c r="AA11" s="508" t="s">
        <v>19</v>
      </c>
      <c r="AB11" s="508"/>
      <c r="AC11" s="509" t="s">
        <v>20</v>
      </c>
      <c r="AD11" s="241"/>
    </row>
    <row r="12" spans="1:43" s="240" customFormat="1" ht="39.75" thickBot="1">
      <c r="A12" s="560"/>
      <c r="B12" s="565"/>
      <c r="C12" s="566"/>
      <c r="D12" s="569"/>
      <c r="E12" s="571"/>
      <c r="F12" s="536"/>
      <c r="G12" s="536"/>
      <c r="H12" s="536"/>
      <c r="I12" s="536"/>
      <c r="J12" s="536"/>
      <c r="K12" s="536"/>
      <c r="L12" s="543"/>
      <c r="M12" s="242" t="s">
        <v>21</v>
      </c>
      <c r="N12" s="243" t="s">
        <v>22</v>
      </c>
      <c r="O12" s="242" t="s">
        <v>48</v>
      </c>
      <c r="P12" s="555"/>
      <c r="Q12" s="244" t="s">
        <v>21</v>
      </c>
      <c r="R12" s="244" t="s">
        <v>22</v>
      </c>
      <c r="S12" s="244" t="s">
        <v>48</v>
      </c>
      <c r="T12" s="528"/>
      <c r="U12" s="245" t="s">
        <v>21</v>
      </c>
      <c r="V12" s="245" t="s">
        <v>22</v>
      </c>
      <c r="W12" s="245" t="s">
        <v>48</v>
      </c>
      <c r="X12" s="245" t="s">
        <v>21</v>
      </c>
      <c r="Y12" s="245" t="s">
        <v>22</v>
      </c>
      <c r="Z12" s="245" t="s">
        <v>48</v>
      </c>
      <c r="AA12" s="245" t="s">
        <v>21</v>
      </c>
      <c r="AB12" s="245" t="s">
        <v>22</v>
      </c>
      <c r="AC12" s="510"/>
      <c r="AD12" s="241"/>
    </row>
    <row r="13" spans="1:43" s="238" customFormat="1" ht="27.95" customHeight="1" thickTop="1">
      <c r="A13" s="246" t="s">
        <v>71</v>
      </c>
      <c r="B13" s="247"/>
      <c r="C13" s="248" t="s">
        <v>30</v>
      </c>
      <c r="D13" s="249"/>
      <c r="E13" s="249"/>
      <c r="F13" s="250"/>
      <c r="G13" s="250"/>
      <c r="H13" s="250"/>
      <c r="I13" s="250"/>
      <c r="J13" s="250"/>
      <c r="K13" s="250"/>
      <c r="L13" s="251"/>
      <c r="M13" s="251"/>
      <c r="N13" s="251"/>
      <c r="O13" s="251"/>
      <c r="P13" s="252"/>
      <c r="Q13" s="252"/>
      <c r="R13" s="252"/>
      <c r="S13" s="252"/>
      <c r="T13" s="253"/>
      <c r="U13" s="254"/>
      <c r="V13" s="254"/>
      <c r="W13" s="254"/>
      <c r="X13" s="254"/>
      <c r="Y13" s="254"/>
      <c r="Z13" s="254"/>
      <c r="AA13" s="254"/>
      <c r="AB13" s="255"/>
      <c r="AC13" s="256"/>
      <c r="AD13" s="257"/>
    </row>
    <row r="14" spans="1:43" s="238" customFormat="1" ht="27.95" customHeight="1">
      <c r="A14" s="258"/>
      <c r="B14" s="259">
        <v>1</v>
      </c>
      <c r="C14" s="260" t="s">
        <v>31</v>
      </c>
      <c r="D14" s="259" t="s">
        <v>26</v>
      </c>
      <c r="E14" s="259">
        <v>2009</v>
      </c>
      <c r="F14" s="261"/>
      <c r="G14" s="261"/>
      <c r="H14" s="262"/>
      <c r="I14" s="261"/>
      <c r="J14" s="261"/>
      <c r="K14" s="261">
        <v>100</v>
      </c>
      <c r="L14" s="263">
        <v>100</v>
      </c>
      <c r="M14" s="263">
        <v>222</v>
      </c>
      <c r="N14" s="263">
        <v>224</v>
      </c>
      <c r="O14" s="263">
        <f>SUM(M14:N14)</f>
        <v>446</v>
      </c>
      <c r="P14" s="264">
        <v>100</v>
      </c>
      <c r="Q14" s="265"/>
      <c r="R14" s="265"/>
      <c r="S14" s="265"/>
      <c r="T14" s="266">
        <v>100</v>
      </c>
      <c r="U14" s="266"/>
      <c r="V14" s="266"/>
      <c r="W14" s="266"/>
      <c r="X14" s="266"/>
      <c r="Y14" s="266"/>
      <c r="Z14" s="266"/>
      <c r="AA14" s="266"/>
      <c r="AB14" s="267"/>
      <c r="AC14" s="268"/>
      <c r="AD14" s="257"/>
    </row>
    <row r="15" spans="1:43" s="238" customFormat="1" ht="27.95" customHeight="1">
      <c r="A15" s="258"/>
      <c r="B15" s="259"/>
      <c r="C15" s="260" t="s">
        <v>31</v>
      </c>
      <c r="D15" s="259" t="s">
        <v>26</v>
      </c>
      <c r="E15" s="269">
        <v>2010</v>
      </c>
      <c r="F15" s="261"/>
      <c r="G15" s="261"/>
      <c r="H15" s="262"/>
      <c r="I15" s="261"/>
      <c r="J15" s="261"/>
      <c r="K15" s="261">
        <v>100</v>
      </c>
      <c r="L15" s="263">
        <v>100</v>
      </c>
      <c r="M15" s="263">
        <v>201</v>
      </c>
      <c r="N15" s="263">
        <v>211</v>
      </c>
      <c r="O15" s="263">
        <f>SUM(M15:N15)</f>
        <v>412</v>
      </c>
      <c r="P15" s="270">
        <v>100</v>
      </c>
      <c r="Q15" s="271"/>
      <c r="R15" s="271"/>
      <c r="S15" s="271"/>
      <c r="T15" s="272">
        <v>100</v>
      </c>
      <c r="U15" s="266"/>
      <c r="V15" s="266"/>
      <c r="W15" s="266"/>
      <c r="X15" s="266"/>
      <c r="Y15" s="266"/>
      <c r="Z15" s="266"/>
      <c r="AA15" s="266"/>
      <c r="AB15" s="267"/>
      <c r="AC15" s="268"/>
      <c r="AD15" s="257"/>
    </row>
    <row r="16" spans="1:43" s="238" customFormat="1" ht="58.5">
      <c r="A16" s="273"/>
      <c r="B16" s="274"/>
      <c r="C16" s="275" t="s">
        <v>46</v>
      </c>
      <c r="D16" s="274" t="s">
        <v>26</v>
      </c>
      <c r="E16" s="276">
        <v>2012</v>
      </c>
      <c r="F16" s="277"/>
      <c r="G16" s="277"/>
      <c r="H16" s="277"/>
      <c r="I16" s="277"/>
      <c r="J16" s="278"/>
      <c r="K16" s="277">
        <v>25</v>
      </c>
      <c r="L16" s="279">
        <v>25</v>
      </c>
      <c r="M16" s="279">
        <v>44</v>
      </c>
      <c r="N16" s="279">
        <v>57</v>
      </c>
      <c r="O16" s="279">
        <f>SUM(M16:N16)</f>
        <v>101</v>
      </c>
      <c r="P16" s="280">
        <v>25</v>
      </c>
      <c r="Q16" s="281"/>
      <c r="R16" s="281"/>
      <c r="S16" s="281"/>
      <c r="T16" s="282">
        <v>25</v>
      </c>
      <c r="U16" s="283"/>
      <c r="V16" s="283"/>
      <c r="W16" s="283"/>
      <c r="X16" s="283"/>
      <c r="Y16" s="283"/>
      <c r="Z16" s="283"/>
      <c r="AA16" s="283"/>
      <c r="AB16" s="284"/>
      <c r="AC16" s="285"/>
      <c r="AD16" s="257"/>
    </row>
    <row r="17" spans="1:43" s="238" customFormat="1" ht="59.25" thickBot="1">
      <c r="A17" s="286"/>
      <c r="B17" s="287"/>
      <c r="C17" s="288" t="s">
        <v>46</v>
      </c>
      <c r="D17" s="287" t="s">
        <v>26</v>
      </c>
      <c r="E17" s="289">
        <v>2015</v>
      </c>
      <c r="F17" s="290"/>
      <c r="G17" s="290"/>
      <c r="H17" s="290"/>
      <c r="I17" s="290"/>
      <c r="J17" s="291"/>
      <c r="K17" s="290">
        <v>35</v>
      </c>
      <c r="L17" s="292">
        <v>35</v>
      </c>
      <c r="M17" s="292">
        <v>80</v>
      </c>
      <c r="N17" s="292">
        <v>69</v>
      </c>
      <c r="O17" s="292">
        <f>SUM(M17:N17)</f>
        <v>149</v>
      </c>
      <c r="P17" s="293">
        <v>35</v>
      </c>
      <c r="Q17" s="294">
        <f>M17</f>
        <v>80</v>
      </c>
      <c r="R17" s="294">
        <f>N17</f>
        <v>69</v>
      </c>
      <c r="S17" s="294">
        <f>SUM(Q17:R17)</f>
        <v>149</v>
      </c>
      <c r="T17" s="295">
        <v>35</v>
      </c>
      <c r="U17" s="296"/>
      <c r="V17" s="296"/>
      <c r="W17" s="296"/>
      <c r="X17" s="296"/>
      <c r="Y17" s="296"/>
      <c r="Z17" s="296"/>
      <c r="AA17" s="296"/>
      <c r="AB17" s="297"/>
      <c r="AC17" s="298"/>
      <c r="AD17" s="257"/>
    </row>
    <row r="18" spans="1:43" s="310" customFormat="1" ht="27.95" customHeight="1" thickBot="1">
      <c r="A18" s="511" t="s">
        <v>28</v>
      </c>
      <c r="B18" s="512"/>
      <c r="C18" s="513"/>
      <c r="D18" s="299"/>
      <c r="E18" s="300"/>
      <c r="F18" s="301">
        <f t="shared" ref="F18:K18" si="0">SUM(F14:F16)</f>
        <v>0</v>
      </c>
      <c r="G18" s="301">
        <f t="shared" si="0"/>
        <v>0</v>
      </c>
      <c r="H18" s="301">
        <f t="shared" si="0"/>
        <v>0</v>
      </c>
      <c r="I18" s="301">
        <f t="shared" si="0"/>
        <v>0</v>
      </c>
      <c r="J18" s="301">
        <f t="shared" si="0"/>
        <v>0</v>
      </c>
      <c r="K18" s="301">
        <f t="shared" si="0"/>
        <v>225</v>
      </c>
      <c r="L18" s="302">
        <f>SUM(L14:L17)</f>
        <v>260</v>
      </c>
      <c r="M18" s="303">
        <f>SUM(M14:M17)</f>
        <v>547</v>
      </c>
      <c r="N18" s="303">
        <f>SUM(N14:N17)</f>
        <v>561</v>
      </c>
      <c r="O18" s="303">
        <f>SUM(M18:N18)</f>
        <v>1108</v>
      </c>
      <c r="P18" s="304">
        <f>SUM(P14:P17)</f>
        <v>260</v>
      </c>
      <c r="Q18" s="304">
        <f>509+3+Q17</f>
        <v>592</v>
      </c>
      <c r="R18" s="304">
        <f>509+3+R17</f>
        <v>581</v>
      </c>
      <c r="S18" s="304">
        <f>SUM(Q18:R18)</f>
        <v>1173</v>
      </c>
      <c r="T18" s="305">
        <f>SUM(T14:T17)</f>
        <v>260</v>
      </c>
      <c r="U18" s="306"/>
      <c r="V18" s="306"/>
      <c r="W18" s="306">
        <f>SUM(U18:V18)</f>
        <v>0</v>
      </c>
      <c r="X18" s="306"/>
      <c r="Y18" s="307"/>
      <c r="Z18" s="306">
        <f>SUM(X18:Y18)</f>
        <v>0</v>
      </c>
      <c r="AA18" s="306">
        <f>Q18+U18</f>
        <v>592</v>
      </c>
      <c r="AB18" s="306">
        <f>R18+V18</f>
        <v>581</v>
      </c>
      <c r="AC18" s="308">
        <f>SUM(AA18:AB18)</f>
        <v>1173</v>
      </c>
      <c r="AD18" s="309"/>
    </row>
    <row r="19" spans="1:43" s="238" customFormat="1" ht="27.95" customHeight="1">
      <c r="A19" s="246" t="s">
        <v>72</v>
      </c>
      <c r="B19" s="247"/>
      <c r="C19" s="248" t="s">
        <v>38</v>
      </c>
      <c r="D19" s="311"/>
      <c r="E19" s="249"/>
      <c r="F19" s="312"/>
      <c r="G19" s="312"/>
      <c r="H19" s="312"/>
      <c r="I19" s="312"/>
      <c r="J19" s="312"/>
      <c r="K19" s="312"/>
      <c r="L19" s="313"/>
      <c r="M19" s="313"/>
      <c r="N19" s="313"/>
      <c r="O19" s="313"/>
      <c r="P19" s="314"/>
      <c r="Q19" s="314"/>
      <c r="R19" s="314"/>
      <c r="S19" s="314"/>
      <c r="T19" s="253"/>
      <c r="U19" s="254"/>
      <c r="V19" s="254"/>
      <c r="W19" s="254"/>
      <c r="X19" s="254"/>
      <c r="Y19" s="254"/>
      <c r="Z19" s="254"/>
      <c r="AA19" s="254"/>
      <c r="AB19" s="255"/>
      <c r="AC19" s="256"/>
      <c r="AD19" s="257"/>
    </row>
    <row r="20" spans="1:43" s="238" customFormat="1" ht="27.95" customHeight="1">
      <c r="A20" s="315"/>
      <c r="B20" s="316">
        <v>2</v>
      </c>
      <c r="C20" s="317" t="s">
        <v>47</v>
      </c>
      <c r="D20" s="316" t="s">
        <v>26</v>
      </c>
      <c r="E20" s="318">
        <v>2012</v>
      </c>
      <c r="F20" s="319"/>
      <c r="G20" s="319"/>
      <c r="H20" s="319"/>
      <c r="I20" s="319"/>
      <c r="J20" s="319"/>
      <c r="K20" s="319">
        <v>150</v>
      </c>
      <c r="L20" s="320">
        <v>150</v>
      </c>
      <c r="M20" s="320">
        <v>300</v>
      </c>
      <c r="N20" s="320">
        <v>290</v>
      </c>
      <c r="O20" s="320">
        <f>SUM(M20:N20)</f>
        <v>590</v>
      </c>
      <c r="P20" s="321">
        <v>150</v>
      </c>
      <c r="Q20" s="321"/>
      <c r="R20" s="321"/>
      <c r="S20" s="321"/>
      <c r="T20" s="322">
        <v>150</v>
      </c>
      <c r="U20" s="322"/>
      <c r="V20" s="322"/>
      <c r="W20" s="322"/>
      <c r="X20" s="322"/>
      <c r="Y20" s="322"/>
      <c r="Z20" s="322"/>
      <c r="AA20" s="322"/>
      <c r="AB20" s="322"/>
      <c r="AC20" s="323"/>
      <c r="AD20" s="257"/>
    </row>
    <row r="21" spans="1:43" s="238" customFormat="1" ht="27.95" customHeight="1">
      <c r="A21" s="315"/>
      <c r="B21" s="274"/>
      <c r="C21" s="324" t="s">
        <v>47</v>
      </c>
      <c r="D21" s="274" t="s">
        <v>26</v>
      </c>
      <c r="E21" s="259">
        <v>2013</v>
      </c>
      <c r="F21" s="325"/>
      <c r="G21" s="325"/>
      <c r="H21" s="325"/>
      <c r="I21" s="325"/>
      <c r="J21" s="325"/>
      <c r="K21" s="325">
        <v>150</v>
      </c>
      <c r="L21" s="326">
        <v>150</v>
      </c>
      <c r="M21" s="326">
        <v>341</v>
      </c>
      <c r="N21" s="326">
        <v>287</v>
      </c>
      <c r="O21" s="326">
        <f>SUM(M21:N21)</f>
        <v>628</v>
      </c>
      <c r="P21" s="327">
        <v>150</v>
      </c>
      <c r="Q21" s="327"/>
      <c r="R21" s="327"/>
      <c r="S21" s="327"/>
      <c r="T21" s="266">
        <v>150</v>
      </c>
      <c r="U21" s="266"/>
      <c r="V21" s="266"/>
      <c r="W21" s="266"/>
      <c r="X21" s="266"/>
      <c r="Y21" s="266"/>
      <c r="Z21" s="266"/>
      <c r="AA21" s="266"/>
      <c r="AB21" s="267"/>
      <c r="AC21" s="268"/>
      <c r="AD21" s="257"/>
    </row>
    <row r="22" spans="1:43" s="238" customFormat="1" ht="27.95" customHeight="1" thickBot="1">
      <c r="A22" s="328"/>
      <c r="B22" s="329"/>
      <c r="C22" s="324" t="s">
        <v>47</v>
      </c>
      <c r="D22" s="274" t="s">
        <v>26</v>
      </c>
      <c r="E22" s="330">
        <v>2014</v>
      </c>
      <c r="F22" s="331"/>
      <c r="G22" s="331"/>
      <c r="H22" s="332"/>
      <c r="I22" s="331"/>
      <c r="J22" s="331"/>
      <c r="K22" s="331">
        <v>75</v>
      </c>
      <c r="L22" s="333">
        <v>75</v>
      </c>
      <c r="M22" s="333">
        <v>150</v>
      </c>
      <c r="N22" s="333">
        <v>154</v>
      </c>
      <c r="O22" s="334">
        <f>SUM(M22:N22)</f>
        <v>304</v>
      </c>
      <c r="P22" s="335"/>
      <c r="Q22" s="335"/>
      <c r="R22" s="335"/>
      <c r="S22" s="335"/>
      <c r="T22" s="336">
        <v>75</v>
      </c>
      <c r="U22" s="336"/>
      <c r="V22" s="336"/>
      <c r="W22" s="336"/>
      <c r="X22" s="336"/>
      <c r="Y22" s="336"/>
      <c r="Z22" s="336"/>
      <c r="AA22" s="336"/>
      <c r="AB22" s="337"/>
      <c r="AC22" s="338"/>
      <c r="AD22" s="257"/>
    </row>
    <row r="23" spans="1:43" s="240" customFormat="1" ht="27.95" customHeight="1" thickBot="1">
      <c r="A23" s="339"/>
      <c r="B23" s="514" t="s">
        <v>19</v>
      </c>
      <c r="C23" s="515"/>
      <c r="D23" s="515"/>
      <c r="E23" s="516"/>
      <c r="F23" s="301">
        <f t="shared" ref="F23:O23" si="1">SUM(F20:F22)</f>
        <v>0</v>
      </c>
      <c r="G23" s="301">
        <f t="shared" si="1"/>
        <v>0</v>
      </c>
      <c r="H23" s="301">
        <f t="shared" si="1"/>
        <v>0</v>
      </c>
      <c r="I23" s="301">
        <f t="shared" si="1"/>
        <v>0</v>
      </c>
      <c r="J23" s="301">
        <f t="shared" si="1"/>
        <v>0</v>
      </c>
      <c r="K23" s="301">
        <f t="shared" si="1"/>
        <v>375</v>
      </c>
      <c r="L23" s="302">
        <f t="shared" si="1"/>
        <v>375</v>
      </c>
      <c r="M23" s="302">
        <f t="shared" si="1"/>
        <v>791</v>
      </c>
      <c r="N23" s="302">
        <f t="shared" si="1"/>
        <v>731</v>
      </c>
      <c r="O23" s="302">
        <f t="shared" si="1"/>
        <v>1522</v>
      </c>
      <c r="P23" s="304">
        <f>SUM(P20:P21)</f>
        <v>300</v>
      </c>
      <c r="Q23" s="304">
        <v>664</v>
      </c>
      <c r="R23" s="304">
        <v>565</v>
      </c>
      <c r="S23" s="304">
        <f>SUM(Q23:R23)</f>
        <v>1229</v>
      </c>
      <c r="T23" s="305">
        <f>SUM(T20:T22)</f>
        <v>375</v>
      </c>
      <c r="U23" s="306"/>
      <c r="V23" s="306"/>
      <c r="W23" s="306">
        <f>SUM(U23:V23)</f>
        <v>0</v>
      </c>
      <c r="X23" s="340"/>
      <c r="Y23" s="306">
        <v>0</v>
      </c>
      <c r="Z23" s="306">
        <f>SUM(X23:Y23)</f>
        <v>0</v>
      </c>
      <c r="AA23" s="306">
        <f>Q23+U23</f>
        <v>664</v>
      </c>
      <c r="AB23" s="306">
        <f>R23+V23</f>
        <v>565</v>
      </c>
      <c r="AC23" s="308">
        <f>SUM(AA23:AB23)</f>
        <v>1229</v>
      </c>
      <c r="AD23" s="341"/>
    </row>
    <row r="24" spans="1:43" s="310" customFormat="1" ht="27.95" customHeight="1" thickBot="1">
      <c r="A24" s="501" t="s">
        <v>32</v>
      </c>
      <c r="B24" s="517"/>
      <c r="C24" s="518"/>
      <c r="D24" s="342"/>
      <c r="E24" s="342"/>
      <c r="F24" s="343">
        <f t="shared" ref="F24:AC24" si="2">F23</f>
        <v>0</v>
      </c>
      <c r="G24" s="343">
        <f t="shared" si="2"/>
        <v>0</v>
      </c>
      <c r="H24" s="343">
        <f t="shared" si="2"/>
        <v>0</v>
      </c>
      <c r="I24" s="343">
        <f t="shared" si="2"/>
        <v>0</v>
      </c>
      <c r="J24" s="343">
        <f t="shared" si="2"/>
        <v>0</v>
      </c>
      <c r="K24" s="343">
        <f t="shared" si="2"/>
        <v>375</v>
      </c>
      <c r="L24" s="344">
        <f t="shared" si="2"/>
        <v>375</v>
      </c>
      <c r="M24" s="344">
        <f t="shared" si="2"/>
        <v>791</v>
      </c>
      <c r="N24" s="344">
        <f t="shared" si="2"/>
        <v>731</v>
      </c>
      <c r="O24" s="344">
        <f t="shared" si="2"/>
        <v>1522</v>
      </c>
      <c r="P24" s="345">
        <f t="shared" si="2"/>
        <v>300</v>
      </c>
      <c r="Q24" s="345">
        <f t="shared" si="2"/>
        <v>664</v>
      </c>
      <c r="R24" s="345">
        <f t="shared" si="2"/>
        <v>565</v>
      </c>
      <c r="S24" s="345">
        <f t="shared" si="2"/>
        <v>1229</v>
      </c>
      <c r="T24" s="346">
        <f t="shared" si="2"/>
        <v>375</v>
      </c>
      <c r="U24" s="346">
        <f t="shared" si="2"/>
        <v>0</v>
      </c>
      <c r="V24" s="346">
        <f t="shared" si="2"/>
        <v>0</v>
      </c>
      <c r="W24" s="346">
        <f t="shared" si="2"/>
        <v>0</v>
      </c>
      <c r="X24" s="346">
        <f t="shared" si="2"/>
        <v>0</v>
      </c>
      <c r="Y24" s="346">
        <f t="shared" si="2"/>
        <v>0</v>
      </c>
      <c r="Z24" s="346">
        <f t="shared" si="2"/>
        <v>0</v>
      </c>
      <c r="AA24" s="346">
        <f t="shared" si="2"/>
        <v>664</v>
      </c>
      <c r="AB24" s="346">
        <f t="shared" si="2"/>
        <v>565</v>
      </c>
      <c r="AC24" s="346">
        <f t="shared" si="2"/>
        <v>1229</v>
      </c>
      <c r="AD24" s="347"/>
    </row>
    <row r="25" spans="1:43" s="310" customFormat="1" ht="27.95" customHeight="1">
      <c r="A25" s="348" t="s">
        <v>33</v>
      </c>
      <c r="B25" s="349"/>
      <c r="C25" s="350" t="s">
        <v>50</v>
      </c>
      <c r="D25" s="351"/>
      <c r="E25" s="351"/>
      <c r="F25" s="352"/>
      <c r="G25" s="352"/>
      <c r="H25" s="352"/>
      <c r="I25" s="352"/>
      <c r="J25" s="352"/>
      <c r="K25" s="352"/>
      <c r="L25" s="313"/>
      <c r="M25" s="313"/>
      <c r="N25" s="313"/>
      <c r="O25" s="313"/>
      <c r="P25" s="353"/>
      <c r="Q25" s="353"/>
      <c r="R25" s="353"/>
      <c r="S25" s="353"/>
      <c r="T25" s="354"/>
      <c r="U25" s="354"/>
      <c r="V25" s="354"/>
      <c r="W25" s="354"/>
      <c r="X25" s="354"/>
      <c r="Y25" s="355"/>
      <c r="Z25" s="354"/>
      <c r="AA25" s="356"/>
      <c r="AB25" s="356"/>
      <c r="AC25" s="357"/>
      <c r="AD25" s="347"/>
    </row>
    <row r="26" spans="1:43" s="310" customFormat="1" ht="27.95" customHeight="1" thickBot="1">
      <c r="A26" s="358"/>
      <c r="B26" s="359">
        <v>3</v>
      </c>
      <c r="C26" s="360" t="s">
        <v>51</v>
      </c>
      <c r="D26" s="359" t="s">
        <v>26</v>
      </c>
      <c r="E26" s="359">
        <v>2013</v>
      </c>
      <c r="F26" s="361"/>
      <c r="G26" s="361"/>
      <c r="H26" s="361"/>
      <c r="I26" s="361"/>
      <c r="J26" s="361"/>
      <c r="K26" s="361">
        <v>100</v>
      </c>
      <c r="L26" s="362">
        <v>0</v>
      </c>
      <c r="M26" s="362"/>
      <c r="N26" s="362"/>
      <c r="O26" s="362"/>
      <c r="P26" s="363">
        <v>100</v>
      </c>
      <c r="Q26" s="363">
        <v>213</v>
      </c>
      <c r="R26" s="363">
        <v>202</v>
      </c>
      <c r="S26" s="363">
        <f>SUM(Q26:R26)</f>
        <v>415</v>
      </c>
      <c r="T26" s="364">
        <v>100</v>
      </c>
      <c r="U26" s="364"/>
      <c r="V26" s="364"/>
      <c r="W26" s="364">
        <f>SUM(U26:V26)</f>
        <v>0</v>
      </c>
      <c r="X26" s="364"/>
      <c r="Y26" s="365"/>
      <c r="Z26" s="364"/>
      <c r="AA26" s="366">
        <f>Q26+U26</f>
        <v>213</v>
      </c>
      <c r="AB26" s="366">
        <f>R26+V26</f>
        <v>202</v>
      </c>
      <c r="AC26" s="367">
        <f>SUM(AA26:AB26)</f>
        <v>415</v>
      </c>
      <c r="AD26" s="347"/>
    </row>
    <row r="27" spans="1:43" s="310" customFormat="1" ht="27.95" customHeight="1" thickBot="1">
      <c r="A27" s="501" t="s">
        <v>36</v>
      </c>
      <c r="B27" s="502"/>
      <c r="C27" s="503"/>
      <c r="D27" s="368"/>
      <c r="E27" s="368"/>
      <c r="F27" s="369">
        <f t="shared" ref="F27:N27" si="3">SUM(F26)</f>
        <v>0</v>
      </c>
      <c r="G27" s="369">
        <f t="shared" si="3"/>
        <v>0</v>
      </c>
      <c r="H27" s="369">
        <f t="shared" si="3"/>
        <v>0</v>
      </c>
      <c r="I27" s="369">
        <f t="shared" si="3"/>
        <v>0</v>
      </c>
      <c r="J27" s="369">
        <f t="shared" si="3"/>
        <v>0</v>
      </c>
      <c r="K27" s="369">
        <f t="shared" si="3"/>
        <v>100</v>
      </c>
      <c r="L27" s="370">
        <f t="shared" si="3"/>
        <v>0</v>
      </c>
      <c r="M27" s="370">
        <f t="shared" si="3"/>
        <v>0</v>
      </c>
      <c r="N27" s="370">
        <f t="shared" si="3"/>
        <v>0</v>
      </c>
      <c r="O27" s="371">
        <f>SUM(M27:N27)</f>
        <v>0</v>
      </c>
      <c r="P27" s="372">
        <f>P26</f>
        <v>100</v>
      </c>
      <c r="Q27" s="372">
        <f>Q26</f>
        <v>213</v>
      </c>
      <c r="R27" s="372">
        <f>R26</f>
        <v>202</v>
      </c>
      <c r="S27" s="372">
        <f t="shared" ref="S27:AC27" si="4">SUM(S26)</f>
        <v>415</v>
      </c>
      <c r="T27" s="373">
        <f t="shared" si="4"/>
        <v>100</v>
      </c>
      <c r="U27" s="373">
        <f t="shared" si="4"/>
        <v>0</v>
      </c>
      <c r="V27" s="373">
        <f t="shared" si="4"/>
        <v>0</v>
      </c>
      <c r="W27" s="373">
        <f t="shared" si="4"/>
        <v>0</v>
      </c>
      <c r="X27" s="373">
        <f t="shared" si="4"/>
        <v>0</v>
      </c>
      <c r="Y27" s="373">
        <f t="shared" si="4"/>
        <v>0</v>
      </c>
      <c r="Z27" s="373">
        <f t="shared" si="4"/>
        <v>0</v>
      </c>
      <c r="AA27" s="373">
        <f t="shared" si="4"/>
        <v>213</v>
      </c>
      <c r="AB27" s="373">
        <f t="shared" si="4"/>
        <v>202</v>
      </c>
      <c r="AC27" s="374">
        <f t="shared" si="4"/>
        <v>415</v>
      </c>
      <c r="AD27" s="347"/>
    </row>
    <row r="28" spans="1:43" s="378" customFormat="1" ht="27.95" customHeight="1" thickBot="1">
      <c r="A28" s="504" t="s">
        <v>73</v>
      </c>
      <c r="B28" s="505"/>
      <c r="C28" s="506"/>
      <c r="D28" s="375"/>
      <c r="E28" s="375"/>
      <c r="F28" s="376">
        <f t="shared" ref="F28:AC28" si="5">F18+F24+F27</f>
        <v>0</v>
      </c>
      <c r="G28" s="376">
        <f t="shared" si="5"/>
        <v>0</v>
      </c>
      <c r="H28" s="376">
        <f t="shared" si="5"/>
        <v>0</v>
      </c>
      <c r="I28" s="376">
        <f t="shared" si="5"/>
        <v>0</v>
      </c>
      <c r="J28" s="376">
        <f t="shared" si="5"/>
        <v>0</v>
      </c>
      <c r="K28" s="376">
        <f t="shared" si="5"/>
        <v>700</v>
      </c>
      <c r="L28" s="370">
        <f t="shared" si="5"/>
        <v>635</v>
      </c>
      <c r="M28" s="370">
        <f t="shared" si="5"/>
        <v>1338</v>
      </c>
      <c r="N28" s="370">
        <f t="shared" si="5"/>
        <v>1292</v>
      </c>
      <c r="O28" s="370">
        <f t="shared" si="5"/>
        <v>2630</v>
      </c>
      <c r="P28" s="372">
        <f t="shared" si="5"/>
        <v>660</v>
      </c>
      <c r="Q28" s="372">
        <f t="shared" si="5"/>
        <v>1469</v>
      </c>
      <c r="R28" s="372">
        <f t="shared" si="5"/>
        <v>1348</v>
      </c>
      <c r="S28" s="372">
        <f t="shared" si="5"/>
        <v>2817</v>
      </c>
      <c r="T28" s="373">
        <f t="shared" si="5"/>
        <v>735</v>
      </c>
      <c r="U28" s="373">
        <f t="shared" si="5"/>
        <v>0</v>
      </c>
      <c r="V28" s="373">
        <f t="shared" si="5"/>
        <v>0</v>
      </c>
      <c r="W28" s="373">
        <f t="shared" si="5"/>
        <v>0</v>
      </c>
      <c r="X28" s="373">
        <f t="shared" si="5"/>
        <v>0</v>
      </c>
      <c r="Y28" s="373">
        <f t="shared" si="5"/>
        <v>0</v>
      </c>
      <c r="Z28" s="373">
        <f t="shared" si="5"/>
        <v>0</v>
      </c>
      <c r="AA28" s="373">
        <f t="shared" si="5"/>
        <v>1469</v>
      </c>
      <c r="AB28" s="373">
        <f t="shared" si="5"/>
        <v>1348</v>
      </c>
      <c r="AC28" s="373">
        <f t="shared" si="5"/>
        <v>2817</v>
      </c>
      <c r="AD28" s="377"/>
    </row>
    <row r="29" spans="1:43" ht="16.5" customHeight="1">
      <c r="A29" s="379" t="s">
        <v>41</v>
      </c>
      <c r="B29" s="379"/>
      <c r="C29" s="379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</row>
    <row r="30" spans="1:43" ht="15" customHeight="1">
      <c r="A30" s="380" t="s">
        <v>42</v>
      </c>
      <c r="B30" s="380"/>
      <c r="C30" s="380"/>
      <c r="D30" s="381"/>
      <c r="E30" s="382"/>
      <c r="F30" s="382"/>
      <c r="I30" s="228"/>
      <c r="J30" s="228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383"/>
      <c r="AD30" s="383"/>
      <c r="AE30" s="383"/>
      <c r="AF30" s="383"/>
      <c r="AG30" s="383"/>
      <c r="AH30" s="383"/>
      <c r="AI30" s="383"/>
      <c r="AJ30" s="383"/>
      <c r="AK30" s="383"/>
      <c r="AL30" s="228"/>
      <c r="AM30" s="228"/>
      <c r="AN30" s="228"/>
      <c r="AO30" s="228"/>
      <c r="AP30" s="228"/>
      <c r="AQ30" s="228"/>
    </row>
    <row r="31" spans="1:43" ht="15" customHeight="1">
      <c r="A31" s="380" t="s">
        <v>43</v>
      </c>
      <c r="C31" s="228" t="s">
        <v>57</v>
      </c>
      <c r="D31" s="228"/>
      <c r="I31" s="228"/>
      <c r="J31" s="228"/>
      <c r="U31" s="385"/>
      <c r="V31" s="385"/>
      <c r="W31" s="507"/>
      <c r="X31" s="507"/>
      <c r="Y31" s="507"/>
      <c r="Z31" s="507"/>
      <c r="AA31" s="507"/>
      <c r="AB31" s="507"/>
      <c r="AC31" s="507"/>
      <c r="AD31" s="507"/>
      <c r="AE31" s="507"/>
      <c r="AF31" s="507"/>
      <c r="AG31" s="507"/>
      <c r="AI31" s="383"/>
      <c r="AJ31" s="383"/>
      <c r="AK31" s="383"/>
      <c r="AL31" s="228"/>
      <c r="AM31" s="228"/>
      <c r="AN31" s="228"/>
      <c r="AO31" s="228"/>
      <c r="AP31" s="228"/>
      <c r="AQ31" s="228"/>
    </row>
    <row r="32" spans="1:43" ht="15" customHeight="1">
      <c r="A32" s="380"/>
      <c r="C32" s="228"/>
      <c r="D32" s="228"/>
      <c r="I32" s="228"/>
      <c r="J32" s="228"/>
      <c r="U32" s="387"/>
      <c r="V32" s="387"/>
      <c r="W32" s="499"/>
      <c r="X32" s="499"/>
      <c r="Y32" s="499"/>
      <c r="Z32" s="499"/>
      <c r="AA32" s="499"/>
      <c r="AB32" s="499"/>
      <c r="AC32" s="499"/>
      <c r="AD32" s="499"/>
      <c r="AE32" s="499"/>
      <c r="AF32" s="499"/>
      <c r="AG32" s="499"/>
      <c r="AH32" s="388"/>
      <c r="AI32" s="383"/>
      <c r="AJ32" s="383"/>
      <c r="AK32" s="383"/>
      <c r="AL32" s="228"/>
      <c r="AM32" s="228"/>
      <c r="AN32" s="228"/>
      <c r="AO32" s="228"/>
      <c r="AP32" s="228"/>
      <c r="AQ32" s="228"/>
    </row>
    <row r="33" spans="1:43" ht="15" customHeight="1">
      <c r="A33" s="380"/>
      <c r="C33" s="228"/>
      <c r="D33" s="228"/>
      <c r="I33" s="228"/>
      <c r="J33" s="228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8"/>
      <c r="AI33" s="383"/>
      <c r="AJ33" s="383"/>
      <c r="AK33" s="383"/>
      <c r="AL33" s="228"/>
      <c r="AM33" s="228"/>
      <c r="AN33" s="228"/>
      <c r="AO33" s="228"/>
      <c r="AP33" s="228"/>
      <c r="AQ33" s="228"/>
    </row>
    <row r="34" spans="1:43" ht="15" customHeight="1">
      <c r="A34" s="380"/>
      <c r="C34" s="228"/>
      <c r="D34" s="228"/>
      <c r="I34" s="228"/>
      <c r="J34" s="228"/>
      <c r="R34" s="498" t="s">
        <v>68</v>
      </c>
      <c r="S34" s="498"/>
      <c r="T34" s="498"/>
      <c r="U34" s="498"/>
      <c r="V34" s="498"/>
      <c r="W34" s="498"/>
      <c r="X34" s="498"/>
      <c r="Y34" s="498"/>
      <c r="Z34" s="498"/>
      <c r="AA34" s="389"/>
      <c r="AB34" s="389"/>
      <c r="AC34" s="387"/>
      <c r="AD34" s="387"/>
      <c r="AE34" s="387"/>
      <c r="AF34" s="387"/>
      <c r="AG34" s="387"/>
      <c r="AH34" s="388"/>
      <c r="AI34" s="383"/>
      <c r="AJ34" s="383"/>
      <c r="AK34" s="383"/>
      <c r="AL34" s="228"/>
      <c r="AM34" s="228"/>
      <c r="AN34" s="228"/>
      <c r="AO34" s="228"/>
      <c r="AP34" s="228"/>
      <c r="AQ34" s="228"/>
    </row>
    <row r="35" spans="1:43" ht="18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R35" s="498" t="s">
        <v>59</v>
      </c>
      <c r="S35" s="498"/>
      <c r="T35" s="498"/>
      <c r="U35" s="498"/>
      <c r="V35" s="498"/>
      <c r="W35" s="498"/>
      <c r="X35" s="498"/>
      <c r="Y35" s="498"/>
      <c r="Z35" s="498"/>
      <c r="AA35" s="389"/>
      <c r="AB35" s="390"/>
      <c r="AC35" s="391"/>
      <c r="AD35" s="391"/>
      <c r="AE35" s="387"/>
      <c r="AF35" s="387"/>
      <c r="AH35" s="392"/>
      <c r="AI35" s="393"/>
      <c r="AJ35" s="394"/>
      <c r="AK35" s="228"/>
      <c r="AL35" s="228"/>
      <c r="AM35" s="228"/>
      <c r="AN35" s="228"/>
      <c r="AO35" s="228"/>
      <c r="AP35" s="228"/>
      <c r="AQ35" s="228"/>
    </row>
    <row r="36" spans="1:43" ht="18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R36" s="498" t="s">
        <v>63</v>
      </c>
      <c r="S36" s="498"/>
      <c r="T36" s="498"/>
      <c r="U36" s="498"/>
      <c r="V36" s="498"/>
      <c r="W36" s="498"/>
      <c r="X36" s="498"/>
      <c r="Y36" s="498"/>
      <c r="Z36" s="498"/>
      <c r="AA36" s="395"/>
      <c r="AB36" s="390"/>
      <c r="AC36" s="391"/>
      <c r="AD36" s="391"/>
      <c r="AE36" s="387"/>
      <c r="AF36" s="387"/>
      <c r="AH36" s="392"/>
      <c r="AI36" s="393"/>
      <c r="AJ36" s="394"/>
      <c r="AK36" s="228"/>
      <c r="AL36" s="228"/>
      <c r="AM36" s="228"/>
      <c r="AN36" s="228"/>
      <c r="AO36" s="228"/>
      <c r="AP36" s="228"/>
      <c r="AQ36" s="228"/>
    </row>
    <row r="37" spans="1:43" ht="18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R37" s="396"/>
      <c r="S37" s="396"/>
      <c r="T37" s="396"/>
      <c r="U37" s="396"/>
      <c r="V37" s="390"/>
      <c r="W37" s="397"/>
      <c r="X37" s="397"/>
      <c r="Y37" s="397"/>
      <c r="Z37" s="397"/>
      <c r="AA37" s="395"/>
      <c r="AB37" s="390"/>
      <c r="AC37" s="391"/>
      <c r="AD37" s="391"/>
      <c r="AE37" s="387"/>
      <c r="AF37" s="387"/>
      <c r="AH37" s="392"/>
      <c r="AI37" s="393"/>
      <c r="AJ37" s="394"/>
      <c r="AK37" s="228"/>
      <c r="AL37" s="228"/>
      <c r="AM37" s="228"/>
      <c r="AN37" s="228"/>
      <c r="AO37" s="228"/>
      <c r="AP37" s="228"/>
      <c r="AQ37" s="228"/>
    </row>
    <row r="38" spans="1:43" ht="15" customHeight="1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R38" s="398"/>
      <c r="S38" s="398"/>
      <c r="T38" s="398"/>
      <c r="U38" s="218"/>
      <c r="V38" s="225"/>
      <c r="W38" s="490"/>
      <c r="X38" s="490"/>
      <c r="Y38" s="490"/>
      <c r="Z38" s="490"/>
      <c r="AA38" s="490"/>
      <c r="AB38" s="490"/>
      <c r="AC38" s="391"/>
      <c r="AD38" s="391"/>
      <c r="AE38" s="387"/>
      <c r="AF38" s="399"/>
      <c r="AH38" s="392"/>
      <c r="AI38" s="400"/>
      <c r="AK38" s="228"/>
      <c r="AL38" s="228"/>
      <c r="AM38" s="228"/>
      <c r="AN38" s="228"/>
      <c r="AO38" s="228"/>
      <c r="AP38" s="228"/>
      <c r="AQ38" s="228"/>
    </row>
    <row r="39" spans="1:43" ht="17.25" customHeight="1">
      <c r="A39" s="401"/>
      <c r="B39" s="228"/>
      <c r="C39" s="228"/>
      <c r="D39" s="228"/>
      <c r="E39" s="228"/>
      <c r="F39" s="228"/>
      <c r="G39" s="228"/>
      <c r="H39" s="228"/>
      <c r="I39" s="228"/>
      <c r="J39" s="228"/>
      <c r="K39" s="391"/>
      <c r="L39" s="391"/>
      <c r="M39" s="391"/>
      <c r="N39" s="391"/>
      <c r="O39" s="391"/>
      <c r="P39" s="391"/>
      <c r="Q39" s="391"/>
      <c r="R39" s="402"/>
      <c r="S39" s="402"/>
      <c r="T39" s="402"/>
      <c r="U39" s="402"/>
      <c r="V39" s="397"/>
      <c r="W39" s="397"/>
      <c r="X39" s="397"/>
      <c r="Y39" s="397"/>
      <c r="Z39" s="397"/>
      <c r="AA39" s="397"/>
      <c r="AB39" s="397"/>
      <c r="AC39" s="499"/>
      <c r="AD39" s="499"/>
      <c r="AE39" s="499"/>
      <c r="AF39" s="499"/>
      <c r="AG39" s="499"/>
      <c r="AH39" s="403"/>
      <c r="AI39" s="383"/>
      <c r="AJ39" s="383"/>
      <c r="AK39" s="383"/>
      <c r="AL39" s="228"/>
      <c r="AM39" s="228"/>
      <c r="AN39" s="228"/>
      <c r="AO39" s="228"/>
      <c r="AP39" s="228"/>
      <c r="AQ39" s="228"/>
    </row>
    <row r="40" spans="1:43" ht="18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404"/>
      <c r="P40" s="404"/>
      <c r="Q40" s="404"/>
      <c r="R40" s="405"/>
      <c r="S40" s="405"/>
      <c r="T40" s="405"/>
      <c r="U40" s="405"/>
      <c r="V40" s="406"/>
      <c r="W40" s="406"/>
      <c r="X40" s="406"/>
      <c r="Y40" s="406"/>
      <c r="Z40" s="406"/>
      <c r="AA40" s="406"/>
      <c r="AB40" s="406"/>
      <c r="AC40" s="404"/>
      <c r="AD40" s="404"/>
      <c r="AE40" s="404"/>
      <c r="AF40" s="404"/>
      <c r="AG40" s="404"/>
      <c r="AH40" s="404"/>
      <c r="AI40" s="228"/>
      <c r="AJ40" s="228"/>
      <c r="AK40" s="228"/>
      <c r="AL40" s="228"/>
      <c r="AM40" s="228"/>
      <c r="AN40" s="228"/>
      <c r="AO40" s="228"/>
      <c r="AP40" s="228"/>
      <c r="AQ40" s="228"/>
    </row>
    <row r="41" spans="1:43" ht="18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500" t="s">
        <v>60</v>
      </c>
      <c r="S41" s="500"/>
      <c r="T41" s="500"/>
      <c r="U41" s="500"/>
      <c r="V41" s="500"/>
      <c r="W41" s="500"/>
      <c r="X41" s="500"/>
      <c r="Y41" s="500"/>
      <c r="Z41" s="500"/>
      <c r="AA41" s="407"/>
      <c r="AB41" s="407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</row>
    <row r="42" spans="1:43" ht="18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497" t="s">
        <v>61</v>
      </c>
      <c r="S42" s="497"/>
      <c r="T42" s="497"/>
      <c r="U42" s="497"/>
      <c r="V42" s="497"/>
      <c r="W42" s="497"/>
      <c r="X42" s="497"/>
      <c r="Y42" s="497"/>
      <c r="Z42" s="497"/>
      <c r="AA42" s="407"/>
      <c r="AB42" s="407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</row>
    <row r="43" spans="1:43" ht="18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497" t="s">
        <v>62</v>
      </c>
      <c r="S43" s="497"/>
      <c r="T43" s="497"/>
      <c r="U43" s="497"/>
      <c r="V43" s="497"/>
      <c r="W43" s="497"/>
      <c r="X43" s="497"/>
      <c r="Y43" s="497"/>
      <c r="Z43" s="497"/>
      <c r="AA43" s="407"/>
      <c r="AB43" s="407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</row>
    <row r="44" spans="1:43" ht="15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</row>
    <row r="45" spans="1:43" ht="15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</row>
    <row r="46" spans="1:43" ht="15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</row>
    <row r="47" spans="1:43" ht="15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</row>
    <row r="48" spans="1:43" ht="15">
      <c r="AK48" s="228"/>
      <c r="AL48" s="228"/>
      <c r="AM48" s="228"/>
      <c r="AN48" s="228"/>
      <c r="AO48" s="228"/>
      <c r="AP48" s="228"/>
      <c r="AQ48" s="228"/>
    </row>
  </sheetData>
  <mergeCells count="50">
    <mergeCell ref="R42:Z42"/>
    <mergeCell ref="R43:Z43"/>
    <mergeCell ref="R34:Z34"/>
    <mergeCell ref="R35:Z35"/>
    <mergeCell ref="R36:Z36"/>
    <mergeCell ref="W38:AB38"/>
    <mergeCell ref="AC39:AG39"/>
    <mergeCell ref="R41:Z41"/>
    <mergeCell ref="A27:C27"/>
    <mergeCell ref="A28:C28"/>
    <mergeCell ref="W31:AB31"/>
    <mergeCell ref="AC31:AG31"/>
    <mergeCell ref="W32:AB32"/>
    <mergeCell ref="AC32:AG32"/>
    <mergeCell ref="X11:Z11"/>
    <mergeCell ref="AA11:AB11"/>
    <mergeCell ref="AC11:AC12"/>
    <mergeCell ref="A18:C18"/>
    <mergeCell ref="B23:E23"/>
    <mergeCell ref="A24:C24"/>
    <mergeCell ref="Q9:S11"/>
    <mergeCell ref="T9:T12"/>
    <mergeCell ref="U9:AC10"/>
    <mergeCell ref="F11:F12"/>
    <mergeCell ref="G11:G12"/>
    <mergeCell ref="H11:H12"/>
    <mergeCell ref="I11:I12"/>
    <mergeCell ref="J11:J12"/>
    <mergeCell ref="K11:K12"/>
    <mergeCell ref="U11:W11"/>
    <mergeCell ref="T8:AC8"/>
    <mergeCell ref="F9:F10"/>
    <mergeCell ref="G9:G10"/>
    <mergeCell ref="H9:H10"/>
    <mergeCell ref="I9:I10"/>
    <mergeCell ref="J9:J10"/>
    <mergeCell ref="K9:K10"/>
    <mergeCell ref="L9:L12"/>
    <mergeCell ref="M9:O11"/>
    <mergeCell ref="P9:P12"/>
    <mergeCell ref="A1:AC1"/>
    <mergeCell ref="A2:AC2"/>
    <mergeCell ref="A3:AC3"/>
    <mergeCell ref="A8:A12"/>
    <mergeCell ref="B8:C12"/>
    <mergeCell ref="D8:D12"/>
    <mergeCell ref="E8:E12"/>
    <mergeCell ref="F8:K8"/>
    <mergeCell ref="L8:O8"/>
    <mergeCell ref="P8:S8"/>
  </mergeCells>
  <printOptions horizontalCentered="1"/>
  <pageMargins left="0.25" right="0.25" top="0.75" bottom="0.75" header="0.3" footer="0.3"/>
  <pageSetup paperSize="9" scale="55" fitToWidth="0" fitToHeight="0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UPT. BINA 2014</vt:lpstr>
      <vt:lpstr>UPT. BINA 2015</vt:lpstr>
      <vt:lpstr>UPT. BINA 2016</vt:lpstr>
      <vt:lpstr>UPT. BINA 2017 </vt:lpstr>
      <vt:lpstr>UPT. BINA 2018</vt:lpstr>
      <vt:lpstr>UPT. BINA 2019</vt:lpstr>
      <vt:lpstr>'UPT. BINA 2014'!Print_Area</vt:lpstr>
      <vt:lpstr>'UPT. BINA 2015'!Print_Area</vt:lpstr>
      <vt:lpstr>'UPT. BINA 2016'!Print_Area</vt:lpstr>
      <vt:lpstr>'UPT. BINA 2017 '!Print_Area</vt:lpstr>
      <vt:lpstr>'UPT. BINA 2018'!Print_Area</vt:lpstr>
      <vt:lpstr>'UPT. BINA 2019'!Print_Area</vt:lpstr>
      <vt:lpstr>'UPT. BINA 2014'!Print_Titles</vt:lpstr>
      <vt:lpstr>'UPT. BINA 2015'!Print_Titles</vt:lpstr>
      <vt:lpstr>'UPT. BINA 2016'!Print_Titles</vt:lpstr>
      <vt:lpstr>'UPT. BINA 2017 '!Print_Titles</vt:lpstr>
      <vt:lpstr>'UPT. BINA 2018'!Print_Titles</vt:lpstr>
      <vt:lpstr>'UPT. BINA 2019'!Print_Titles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sipkd</dc:creator>
  <cp:lastModifiedBy>Windows User</cp:lastModifiedBy>
  <cp:lastPrinted>2015-10-30T01:25:42Z</cp:lastPrinted>
  <dcterms:created xsi:type="dcterms:W3CDTF">2012-10-24T03:04:00Z</dcterms:created>
  <dcterms:modified xsi:type="dcterms:W3CDTF">2019-12-05T00:55:18Z</dcterms:modified>
</cp:coreProperties>
</file>